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leary\Desktop\HALO\"/>
    </mc:Choice>
  </mc:AlternateContent>
  <xr:revisionPtr revIDLastSave="0" documentId="8_{2A9EAC2B-F0DA-4A82-A534-B44834DA6A9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TAIL-GIFT-TH" sheetId="2" r:id="rId1"/>
    <sheet name="LIST-DO NOT TOUCH" sheetId="3" r:id="rId2"/>
  </sheets>
  <definedNames>
    <definedName name="_xlnm.Print_Area" localSheetId="0">'RETAIL-GIFT-TH'!$A$1:$R$194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8" i="2" l="1"/>
  <c r="O114" i="2" l="1"/>
  <c r="M114" i="2"/>
  <c r="K114" i="2"/>
  <c r="I114" i="2"/>
  <c r="G114" i="2"/>
  <c r="I115" i="2" l="1"/>
  <c r="O96" i="2"/>
  <c r="M96" i="2"/>
  <c r="K96" i="2"/>
  <c r="I96" i="2"/>
  <c r="G96" i="2"/>
  <c r="I97" i="2" l="1"/>
  <c r="P28" i="2"/>
  <c r="P27" i="2"/>
  <c r="P26" i="2"/>
  <c r="P25" i="2" l="1"/>
  <c r="P24" i="2"/>
  <c r="P23" i="2"/>
  <c r="I146" i="2" l="1"/>
  <c r="Q144" i="2"/>
  <c r="R144" i="2" s="1"/>
  <c r="Q143" i="2"/>
  <c r="R143" i="2" s="1"/>
  <c r="Q128" i="2"/>
  <c r="R128" i="2" s="1"/>
  <c r="Q127" i="2"/>
  <c r="R127" i="2" s="1"/>
  <c r="Q126" i="2"/>
  <c r="R126" i="2" s="1"/>
  <c r="Q125" i="2"/>
  <c r="R125" i="2" s="1"/>
  <c r="Q124" i="2"/>
  <c r="R124" i="2" s="1"/>
  <c r="K129" i="2"/>
  <c r="I130" i="2" s="1"/>
  <c r="Q123" i="2"/>
  <c r="R123" i="2" s="1"/>
  <c r="P113" i="2"/>
  <c r="Q113" i="2" s="1"/>
  <c r="R113" i="2" s="1"/>
  <c r="P112" i="2"/>
  <c r="Q112" i="2" s="1"/>
  <c r="R112" i="2" s="1"/>
  <c r="P111" i="2"/>
  <c r="Q111" i="2" s="1"/>
  <c r="R111" i="2" s="1"/>
  <c r="P110" i="2"/>
  <c r="Q110" i="2" s="1"/>
  <c r="R110" i="2" s="1"/>
  <c r="P109" i="2"/>
  <c r="Q109" i="2" s="1"/>
  <c r="R109" i="2" s="1"/>
  <c r="P108" i="2"/>
  <c r="Q108" i="2" s="1"/>
  <c r="R108" i="2" s="1"/>
  <c r="P107" i="2"/>
  <c r="Q107" i="2" s="1"/>
  <c r="R107" i="2" s="1"/>
  <c r="P106" i="2"/>
  <c r="Q106" i="2" s="1"/>
  <c r="R106" i="2" s="1"/>
  <c r="P105" i="2"/>
  <c r="Q105" i="2" s="1"/>
  <c r="R105" i="2" s="1"/>
  <c r="P95" i="2"/>
  <c r="Q95" i="2" s="1"/>
  <c r="R95" i="2" s="1"/>
  <c r="P94" i="2"/>
  <c r="Q94" i="2" s="1"/>
  <c r="R94" i="2" s="1"/>
  <c r="P93" i="2"/>
  <c r="Q93" i="2" s="1"/>
  <c r="R93" i="2" s="1"/>
  <c r="P92" i="2"/>
  <c r="Q92" i="2" s="1"/>
  <c r="R92" i="2" s="1"/>
  <c r="P91" i="2"/>
  <c r="Q91" i="2" s="1"/>
  <c r="R91" i="2" s="1"/>
  <c r="P90" i="2"/>
  <c r="Q90" i="2" s="1"/>
  <c r="R90" i="2" s="1"/>
  <c r="P89" i="2"/>
  <c r="Q89" i="2" s="1"/>
  <c r="R89" i="2" s="1"/>
  <c r="P88" i="2"/>
  <c r="Q88" i="2" s="1"/>
  <c r="R88" i="2" s="1"/>
  <c r="P87" i="2"/>
  <c r="Q87" i="2" s="1"/>
  <c r="R87" i="2" s="1"/>
  <c r="P86" i="2"/>
  <c r="Q86" i="2" s="1"/>
  <c r="R86" i="2" s="1"/>
  <c r="R145" i="2" l="1"/>
  <c r="R129" i="2"/>
  <c r="R96" i="2"/>
  <c r="R114" i="2"/>
  <c r="I75" i="2" l="1"/>
  <c r="I76" i="2" s="1"/>
  <c r="R74" i="2"/>
  <c r="R73" i="2"/>
  <c r="R72" i="2"/>
  <c r="R75" i="2" l="1"/>
  <c r="K62" i="2"/>
  <c r="I62" i="2"/>
  <c r="Q61" i="2"/>
  <c r="R61" i="2" s="1"/>
  <c r="Q60" i="2"/>
  <c r="R60" i="2" s="1"/>
  <c r="Q59" i="2"/>
  <c r="R59" i="2" s="1"/>
  <c r="G50" i="2"/>
  <c r="K50" i="2"/>
  <c r="I50" i="2"/>
  <c r="P49" i="2"/>
  <c r="Q49" i="2" s="1"/>
  <c r="R49" i="2" s="1"/>
  <c r="P48" i="2"/>
  <c r="Q48" i="2" s="1"/>
  <c r="R48" i="2" s="1"/>
  <c r="P47" i="2"/>
  <c r="Q47" i="2" s="1"/>
  <c r="R47" i="2" s="1"/>
  <c r="P46" i="2"/>
  <c r="Q46" i="2" s="1"/>
  <c r="R46" i="2" s="1"/>
  <c r="P45" i="2"/>
  <c r="Q45" i="2" s="1"/>
  <c r="R45" i="2" s="1"/>
  <c r="P44" i="2"/>
  <c r="Q44" i="2" s="1"/>
  <c r="R44" i="2" s="1"/>
  <c r="P43" i="2"/>
  <c r="Q43" i="2" s="1"/>
  <c r="R43" i="2" s="1"/>
  <c r="P42" i="2"/>
  <c r="Q42" i="2" s="1"/>
  <c r="R42" i="2" s="1"/>
  <c r="P41" i="2"/>
  <c r="Q41" i="2" s="1"/>
  <c r="R41" i="2" s="1"/>
  <c r="P40" i="2"/>
  <c r="Q40" i="2" s="1"/>
  <c r="R40" i="2" s="1"/>
  <c r="P39" i="2"/>
  <c r="Q39" i="2" s="1"/>
  <c r="R39" i="2" s="1"/>
  <c r="P38" i="2"/>
  <c r="Q38" i="2" s="1"/>
  <c r="R38" i="2" s="1"/>
  <c r="K29" i="2"/>
  <c r="I29" i="2"/>
  <c r="G29" i="2"/>
  <c r="Q28" i="2"/>
  <c r="R28" i="2" s="1"/>
  <c r="Q27" i="2"/>
  <c r="R27" i="2" s="1"/>
  <c r="Q26" i="2"/>
  <c r="R26" i="2" s="1"/>
  <c r="Q25" i="2"/>
  <c r="R25" i="2" s="1"/>
  <c r="Q24" i="2"/>
  <c r="R24" i="2" s="1"/>
  <c r="Q23" i="2"/>
  <c r="R23" i="2" s="1"/>
  <c r="P22" i="2"/>
  <c r="Q22" i="2" s="1"/>
  <c r="R22" i="2" s="1"/>
  <c r="I30" i="2" l="1"/>
  <c r="I63" i="2"/>
  <c r="R149" i="2"/>
  <c r="I51" i="2"/>
  <c r="R62" i="2"/>
  <c r="R50" i="2"/>
  <c r="R29" i="2"/>
  <c r="R148" i="2" l="1"/>
  <c r="R150" i="2"/>
  <c r="R151" i="2" l="1"/>
</calcChain>
</file>

<file path=xl/sharedStrings.xml><?xml version="1.0" encoding="utf-8"?>
<sst xmlns="http://schemas.openxmlformats.org/spreadsheetml/2006/main" count="461" uniqueCount="228">
  <si>
    <t>Description</t>
  </si>
  <si>
    <t>Qty</t>
  </si>
  <si>
    <t>Total</t>
  </si>
  <si>
    <t>Unit</t>
  </si>
  <si>
    <t>Case</t>
  </si>
  <si>
    <t>Ea/Unit</t>
  </si>
  <si>
    <t>Preemie</t>
  </si>
  <si>
    <t>Newborn</t>
  </si>
  <si>
    <t>Small</t>
  </si>
  <si>
    <t>ORDER FORM                    RETAIL/GIFTING                    EFFECTIVE JANUARY 1, 2020</t>
  </si>
  <si>
    <t>(CONFIDENTIAL)</t>
  </si>
  <si>
    <t>COMPANY NAME</t>
  </si>
  <si>
    <t>TIER LEVEL</t>
  </si>
  <si>
    <t>MICRO-FLEECE</t>
  </si>
  <si>
    <t>TOG</t>
  </si>
  <si>
    <t>Swaddle Sizes Available:</t>
  </si>
  <si>
    <t>14"-19"/Birth-5 lbs</t>
  </si>
  <si>
    <t>19"-23"/6-12lbs</t>
  </si>
  <si>
    <t>23-26"/13-18lbs</t>
  </si>
  <si>
    <t>BLUE</t>
  </si>
  <si>
    <t>CREAM</t>
  </si>
  <si>
    <t>GRAY</t>
  </si>
  <si>
    <t>GRAY DIAMOND &amp; LEAVES</t>
  </si>
  <si>
    <t>PINK DIAMOND &amp; LEAVES</t>
  </si>
  <si>
    <t>PINK MINI HEARTS</t>
  </si>
  <si>
    <t>NB</t>
  </si>
  <si>
    <t>PREEMIE</t>
  </si>
  <si>
    <t>SM</t>
  </si>
  <si>
    <t>Price/ea</t>
  </si>
  <si>
    <t>Price/ca</t>
  </si>
  <si>
    <t>PINK</t>
  </si>
  <si>
    <t>100% COTTON</t>
  </si>
  <si>
    <t>SAGE</t>
  </si>
  <si>
    <t>HEATHER GRAY</t>
  </si>
  <si>
    <t>WHITE LAMB SCRIBBLE</t>
  </si>
  <si>
    <t>NAVY HEDGEHOG</t>
  </si>
  <si>
    <t>SILVER PIN DOT</t>
  </si>
  <si>
    <t>BABY BLUE BUNNIES</t>
  </si>
  <si>
    <t>WHITE</t>
  </si>
  <si>
    <t>PINK DOT PINK</t>
  </si>
  <si>
    <t>MULTI COLOR TRIANGLE</t>
  </si>
  <si>
    <t>SUBTOTAL</t>
  </si>
  <si>
    <t>TOTAL EACHES</t>
  </si>
  <si>
    <t>CASES</t>
  </si>
  <si>
    <t>CHEVRON PINK</t>
  </si>
  <si>
    <t>100% Cotton Muslin</t>
  </si>
  <si>
    <t>CHEVRON TAUPE</t>
  </si>
  <si>
    <t>GRAY TREE LEAF</t>
  </si>
  <si>
    <t>ORDERS IN CASE QUANTITY ONLY</t>
  </si>
  <si>
    <t>PINK PLUSHY DOT</t>
  </si>
  <si>
    <t>BLUE PLUSHY DOT</t>
  </si>
  <si>
    <t>CREAM PLUSHY DOT</t>
  </si>
  <si>
    <t>NEWBORN</t>
  </si>
  <si>
    <t>SMALL</t>
  </si>
  <si>
    <t>19"-23"/6-12lbs.</t>
  </si>
  <si>
    <t>23-26"/10-18lbs</t>
  </si>
  <si>
    <t>CASE</t>
  </si>
  <si>
    <t>WHITE SKETCH DOT</t>
  </si>
  <si>
    <t>CREAM OWLS</t>
  </si>
  <si>
    <t>TEXTURED ELEPHANT</t>
  </si>
  <si>
    <t>BLUE SWIRL CIRCLES</t>
  </si>
  <si>
    <t>BLACK &amp; WHITE PLUS SIGNS</t>
  </si>
  <si>
    <t>PINK ROSE ART</t>
  </si>
  <si>
    <t>SAND LLAMA</t>
  </si>
  <si>
    <t>GRAY SQUARES &amp; TRIANGLES</t>
  </si>
  <si>
    <t>BLUE WOODLAND ETCH</t>
  </si>
  <si>
    <t>BEARS &amp; BICYCLES</t>
  </si>
  <si>
    <t>BLUSH WILDFLOWER</t>
  </si>
  <si>
    <t>067</t>
  </si>
  <si>
    <t>137</t>
  </si>
  <si>
    <t>070V</t>
  </si>
  <si>
    <t>10759</t>
  </si>
  <si>
    <t>4141</t>
  </si>
  <si>
    <t>4153</t>
  </si>
  <si>
    <t>4149</t>
  </si>
  <si>
    <t>12997</t>
  </si>
  <si>
    <t>4133</t>
  </si>
  <si>
    <t>100% COTTON MUSLIN</t>
  </si>
  <si>
    <t>PINK OPEN CIRCLES</t>
  </si>
  <si>
    <t>BLUE OPEN CIRCLES</t>
  </si>
  <si>
    <t>GRAY OPEN CIRCLES</t>
  </si>
  <si>
    <t xml:space="preserve">CHEVRON PINK </t>
  </si>
  <si>
    <t>WINTER WEIGHT</t>
  </si>
  <si>
    <t>BLUE PENGUIN</t>
  </si>
  <si>
    <t>PINK SNOWFLAKE</t>
  </si>
  <si>
    <t>COMPANY NAME________________________</t>
  </si>
  <si>
    <t>EDUCATIONAL MATERIALS</t>
  </si>
  <si>
    <t>SHIPPING CHARGES APPLY (SHIPPED SEPARATELY)</t>
  </si>
  <si>
    <t>TOTAL CASES</t>
  </si>
  <si>
    <t>TOTAL PURCHASE</t>
  </si>
  <si>
    <t>ORDER APPROVED</t>
  </si>
  <si>
    <t>MINIMUM ORDER OF $100 REQUIRED FOR ALL ORDERS</t>
  </si>
  <si>
    <t>FIRST CANDLE SAFE SLEEP BROCHURES</t>
  </si>
  <si>
    <t>FIRST CANDLE SAFE SLEEP DOOR HANGERS</t>
  </si>
  <si>
    <t>ITEM #</t>
  </si>
  <si>
    <t>UNIT</t>
  </si>
  <si>
    <t>EA/UNIT</t>
  </si>
  <si>
    <t>QUANTITY</t>
  </si>
  <si>
    <t>SUBMIT ORDERS TO:  ORDER@HALOSLEEP.COM</t>
  </si>
  <si>
    <t xml:space="preserve">If you have not received confirmation within 48 hours, please contact 888-999-4256 or contact your Halo representative. </t>
  </si>
  <si>
    <t>Please complete ALL fields to ensure prompt processing of your order.</t>
  </si>
  <si>
    <t>FULL NAME:</t>
  </si>
  <si>
    <t>DEPARTMENT</t>
  </si>
  <si>
    <t>PHONE</t>
  </si>
  <si>
    <t>FAX</t>
  </si>
  <si>
    <t>EMAIL</t>
  </si>
  <si>
    <t>PO NUMBER</t>
  </si>
  <si>
    <t>DATE</t>
  </si>
  <si>
    <t>COMPANY:</t>
  </si>
  <si>
    <t>ADDRESS 1:</t>
  </si>
  <si>
    <t>ADDRESS 2:</t>
  </si>
  <si>
    <t>CITY:</t>
  </si>
  <si>
    <t>STATE</t>
  </si>
  <si>
    <t>ZIP</t>
  </si>
  <si>
    <t>AK</t>
  </si>
  <si>
    <t>AL</t>
  </si>
  <si>
    <t>AR</t>
  </si>
  <si>
    <t>AZ</t>
  </si>
  <si>
    <t>OK</t>
  </si>
  <si>
    <t>OH</t>
  </si>
  <si>
    <t>TX</t>
  </si>
  <si>
    <t>WA</t>
  </si>
  <si>
    <t>OR</t>
  </si>
  <si>
    <t>ID</t>
  </si>
  <si>
    <t>MT</t>
  </si>
  <si>
    <t>WY</t>
  </si>
  <si>
    <t>NM</t>
  </si>
  <si>
    <t>NV</t>
  </si>
  <si>
    <t>CA</t>
  </si>
  <si>
    <t>CO</t>
  </si>
  <si>
    <t>FL</t>
  </si>
  <si>
    <t>GA</t>
  </si>
  <si>
    <t>LA</t>
  </si>
  <si>
    <t>MS</t>
  </si>
  <si>
    <t>NE</t>
  </si>
  <si>
    <t>KS</t>
  </si>
  <si>
    <t>SD</t>
  </si>
  <si>
    <t>ND</t>
  </si>
  <si>
    <t>MO</t>
  </si>
  <si>
    <t>HI</t>
  </si>
  <si>
    <t>MI</t>
  </si>
  <si>
    <t>MN</t>
  </si>
  <si>
    <t>ME</t>
  </si>
  <si>
    <t>MA</t>
  </si>
  <si>
    <t>IL</t>
  </si>
  <si>
    <t>WI</t>
  </si>
  <si>
    <t>IA</t>
  </si>
  <si>
    <t>KY</t>
  </si>
  <si>
    <t>TN</t>
  </si>
  <si>
    <t>NC</t>
  </si>
  <si>
    <t>SC</t>
  </si>
  <si>
    <t>VA</t>
  </si>
  <si>
    <t>MD</t>
  </si>
  <si>
    <t>DE</t>
  </si>
  <si>
    <t>PA</t>
  </si>
  <si>
    <t>RI</t>
  </si>
  <si>
    <t>CT</t>
  </si>
  <si>
    <t>NH</t>
  </si>
  <si>
    <t>VT</t>
  </si>
  <si>
    <t>IN</t>
  </si>
  <si>
    <t>UT</t>
  </si>
  <si>
    <t>WV</t>
  </si>
  <si>
    <t>NJ</t>
  </si>
  <si>
    <t>DC</t>
  </si>
  <si>
    <t>ACCOUNTS PAYABLE CONTACT</t>
  </si>
  <si>
    <t>PHONE:</t>
  </si>
  <si>
    <t>EMAIL:</t>
  </si>
  <si>
    <t>TAX ID:</t>
  </si>
  <si>
    <t>*ATTACH EXEMPTION CERTIFICATE IF APPLICABLE</t>
  </si>
  <si>
    <t>ATTENTION:</t>
  </si>
  <si>
    <t>ADDRESS1:</t>
  </si>
  <si>
    <t>ADDRESS2:</t>
  </si>
  <si>
    <t>STANDARD PAYMENT TERMS ARE (PLEASE INDICATE TERMS YOU ARE APPLYING FOR):</t>
  </si>
  <si>
    <t>NET 30</t>
  </si>
  <si>
    <t>CREDIT CARD</t>
  </si>
  <si>
    <t xml:space="preserve">SIGNATURE: </t>
  </si>
  <si>
    <t>PRINTED NAME</t>
  </si>
  <si>
    <t>ADD TO INVOICE</t>
  </si>
  <si>
    <t>SHIPPING:</t>
  </si>
  <si>
    <t>CUSTOMER ACCT:</t>
  </si>
  <si>
    <t>PREFERRED CARRIER:</t>
  </si>
  <si>
    <t>ACCT #</t>
  </si>
  <si>
    <t>3RD PARTY BILLING</t>
  </si>
  <si>
    <t>COLLECT</t>
  </si>
  <si>
    <t>BILL RECIPIENT</t>
  </si>
  <si>
    <t>PAGE 3 OF 4</t>
  </si>
  <si>
    <t>PAGE 2 OF 4</t>
  </si>
  <si>
    <t>Page 1 OF 4</t>
  </si>
  <si>
    <t>MED</t>
  </si>
  <si>
    <t>038V</t>
  </si>
  <si>
    <t>041V</t>
  </si>
  <si>
    <t>093</t>
  </si>
  <si>
    <t>092</t>
  </si>
  <si>
    <t>085</t>
  </si>
  <si>
    <t>LG</t>
  </si>
  <si>
    <t>Halo Innovations, Inc                                     213 West 35th Street                                                   Suite 2E                                                                 New York, NY   10001</t>
  </si>
  <si>
    <r>
      <t xml:space="preserve">Phone: 888-999-HALO (4256)                     Phone: 952-259-1500                                                                                      </t>
    </r>
    <r>
      <rPr>
        <b/>
        <u/>
        <sz val="6"/>
        <color rgb="FF000000"/>
        <rFont val="Century Gothic"/>
        <family val="2"/>
      </rPr>
      <t>SUBMIT ORDERS TO:</t>
    </r>
    <r>
      <rPr>
        <b/>
        <sz val="6"/>
        <color rgb="FF000000"/>
        <rFont val="Century Gothic"/>
        <family val="2"/>
      </rPr>
      <t xml:space="preserve"> ORDER@HALOSLEEP.COM </t>
    </r>
    <r>
      <rPr>
        <b/>
        <sz val="6"/>
        <color theme="0"/>
        <rFont val="Century Gothic"/>
        <family val="2"/>
      </rPr>
      <t xml:space="preserve">AFSDFASDFASDFASDF  </t>
    </r>
    <r>
      <rPr>
        <b/>
        <sz val="6"/>
        <color rgb="FF000000"/>
        <rFont val="Century Gothic"/>
        <family val="2"/>
      </rPr>
      <t xml:space="preserve">                                 </t>
    </r>
    <r>
      <rPr>
        <b/>
        <sz val="6"/>
        <color rgb="FFFF0000"/>
        <rFont val="Century Gothic"/>
        <family val="2"/>
      </rPr>
      <t xml:space="preserve">                                                                                                                                                     </t>
    </r>
    <r>
      <rPr>
        <b/>
        <sz val="10"/>
        <color rgb="FFFF0000"/>
        <rFont val="Century Gothic"/>
        <family val="2"/>
      </rPr>
      <t>MINIMUM ORDER OF $100</t>
    </r>
  </si>
  <si>
    <t>XL</t>
  </si>
  <si>
    <t>039V</t>
  </si>
  <si>
    <t>042V</t>
  </si>
  <si>
    <t>040V</t>
  </si>
  <si>
    <t>094</t>
  </si>
  <si>
    <t>143</t>
  </si>
  <si>
    <t>068</t>
  </si>
  <si>
    <t>071V</t>
  </si>
  <si>
    <t>072V</t>
  </si>
  <si>
    <t>069V</t>
  </si>
  <si>
    <t>146</t>
  </si>
  <si>
    <t>145</t>
  </si>
  <si>
    <t>037V</t>
  </si>
  <si>
    <t>Medium</t>
  </si>
  <si>
    <t>X-Large</t>
  </si>
  <si>
    <t>Large</t>
  </si>
  <si>
    <t>30-35"/22-28 lbs</t>
  </si>
  <si>
    <t>BILLING TO INFORMATION: REQUIRED</t>
  </si>
  <si>
    <t>SHIP TO INFORMATION: REQUIRED</t>
  </si>
  <si>
    <t>BUYER INFORMATION: (PERSON FILLING OUT THE FORM) REQUIRED</t>
  </si>
  <si>
    <t>Velboa</t>
  </si>
  <si>
    <t>FLAT RATE SHIPPING PER ITEM WILL BE ADDED TO INVOICE UNLESS ALTERNATIVE SHIPPING ACCOUNT IS SPECIFIED</t>
  </si>
  <si>
    <r>
      <t>SleepSack</t>
    </r>
    <r>
      <rPr>
        <b/>
        <sz val="10"/>
        <color theme="3" tint="0.39997558519241921"/>
        <rFont val="Calibri"/>
        <family val="2"/>
      </rPr>
      <t>®</t>
    </r>
    <r>
      <rPr>
        <b/>
        <sz val="10"/>
        <color theme="3" tint="0.39997558519241921"/>
        <rFont val="Century Gothic"/>
        <family val="2"/>
      </rPr>
      <t xml:space="preserve"> Wearable Blanket</t>
    </r>
  </si>
  <si>
    <t>Date</t>
  </si>
  <si>
    <r>
      <t>SleepSack</t>
    </r>
    <r>
      <rPr>
        <b/>
        <sz val="14"/>
        <color theme="3" tint="0.39997558519241921"/>
        <rFont val="Calibri"/>
        <family val="2"/>
      </rPr>
      <t>®</t>
    </r>
    <r>
      <rPr>
        <b/>
        <sz val="14"/>
        <color theme="3" tint="0.39997558519241921"/>
        <rFont val="Century Gothic"/>
        <family val="2"/>
      </rPr>
      <t xml:space="preserve"> Swaddle</t>
    </r>
  </si>
  <si>
    <t xml:space="preserve">TERMS AND CONDITIONS:  If your company fails to make payment on any order, Halo Innovations, Inc. reserves the right to defer further shipments and will require pre-payment on any order.  Further, Customer shall pay all costs and expenses including reasonable attorney's fees incurred to collect the amounts overdue. </t>
  </si>
  <si>
    <t>Price/ea.</t>
  </si>
  <si>
    <t>26-30"/16-24 lbs.</t>
  </si>
  <si>
    <t>35-40"/26-36 lbs.</t>
  </si>
  <si>
    <t>ea./Unit</t>
  </si>
  <si>
    <t>Shipping Charges:  $0.97 for quantities of 263 pieces or less.  $0.73/ea. for quantities of 264 or greater.  If using your own shipping or freight account, no shipping charges will apply.  Please include account # at the end of this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</si>
</sst>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6" x14ac:knownFonts="1">
    <font>
      <sz val="10"/>
      <color rgb="FF000000"/>
      <name val="Times New Roman"/>
      <charset val="204"/>
    </font>
    <font>
      <sz val="10"/>
      <color rgb="FF000000"/>
      <name val="Century Gothic"/>
      <family val="2"/>
    </font>
    <font>
      <sz val="10"/>
      <color rgb="FF000000"/>
      <name val="Times New Roman"/>
      <family val="1"/>
    </font>
    <font>
      <sz val="6"/>
      <color rgb="FF000000"/>
      <name val="Century Gothic"/>
      <family val="2"/>
    </font>
    <font>
      <sz val="8"/>
      <color rgb="FF000000"/>
      <name val="Segoe UI"/>
      <family val="2"/>
    </font>
    <font>
      <b/>
      <sz val="6"/>
      <color theme="3" tint="0.39997558519241921"/>
      <name val="Century Gothic"/>
      <family val="2"/>
    </font>
    <font>
      <b/>
      <sz val="6"/>
      <color theme="3" tint="0.39997558519241921"/>
      <name val="Times New Roman"/>
      <family val="1"/>
    </font>
    <font>
      <sz val="6"/>
      <color rgb="FF000000"/>
      <name val="Times New Roman"/>
      <family val="1"/>
    </font>
    <font>
      <b/>
      <sz val="6"/>
      <color rgb="FF000000"/>
      <name val="Century Gothic"/>
      <family val="2"/>
    </font>
    <font>
      <b/>
      <u/>
      <sz val="6"/>
      <color rgb="FF000000"/>
      <name val="Century Gothic"/>
      <family val="2"/>
    </font>
    <font>
      <b/>
      <sz val="6"/>
      <color theme="0"/>
      <name val="Century Gothic"/>
      <family val="2"/>
    </font>
    <font>
      <b/>
      <sz val="6"/>
      <color rgb="FFFF0000"/>
      <name val="Century Gothic"/>
      <family val="2"/>
    </font>
    <font>
      <b/>
      <sz val="6"/>
      <color rgb="FF000000"/>
      <name val="Times New Roman"/>
      <family val="1"/>
    </font>
    <font>
      <b/>
      <i/>
      <u/>
      <sz val="6"/>
      <color rgb="FF000000"/>
      <name val="Century Gothic"/>
      <family val="2"/>
    </font>
    <font>
      <b/>
      <i/>
      <u/>
      <sz val="6"/>
      <color rgb="FF000000"/>
      <name val="Times New Roman"/>
      <family val="1"/>
    </font>
    <font>
      <sz val="6"/>
      <color theme="4" tint="0.59999389629810485"/>
      <name val="Times New Roman"/>
      <family val="1"/>
    </font>
    <font>
      <b/>
      <sz val="6"/>
      <color rgb="FF00B0F0"/>
      <name val="Century Gothic"/>
      <family val="2"/>
    </font>
    <font>
      <sz val="6"/>
      <color rgb="FFFF0000"/>
      <name val="Century Gothic"/>
      <family val="2"/>
    </font>
    <font>
      <b/>
      <sz val="6"/>
      <color rgb="FFFF0000"/>
      <name val="Times New Roman"/>
      <family val="1"/>
    </font>
    <font>
      <b/>
      <i/>
      <sz val="6"/>
      <color rgb="FF000000"/>
      <name val="Century Gothic"/>
      <family val="2"/>
    </font>
    <font>
      <b/>
      <i/>
      <sz val="6"/>
      <color rgb="FF000000"/>
      <name val="Times New Roman"/>
      <family val="1"/>
    </font>
    <font>
      <sz val="6"/>
      <color rgb="FFFF0000"/>
      <name val="Times New Roman"/>
      <family val="1"/>
    </font>
    <font>
      <b/>
      <sz val="10"/>
      <color rgb="FFFF0000"/>
      <name val="Century Gothic"/>
      <family val="2"/>
    </font>
    <font>
      <sz val="6"/>
      <color theme="3" tint="0.39997558519241921"/>
      <name val="Times New Roman"/>
      <family val="1"/>
    </font>
    <font>
      <b/>
      <sz val="10"/>
      <color theme="3" tint="0.39997558519241921"/>
      <name val="Century Gothic"/>
      <family val="2"/>
    </font>
    <font>
      <b/>
      <sz val="10"/>
      <color theme="3" tint="0.39997558519241921"/>
      <name val="Calibri"/>
      <family val="2"/>
    </font>
    <font>
      <sz val="10"/>
      <color theme="3" tint="0.39997558519241921"/>
      <name val="Times New Roman"/>
      <family val="1"/>
    </font>
    <font>
      <b/>
      <sz val="12"/>
      <color rgb="FFFF0000"/>
      <name val="Century Gothic"/>
      <family val="2"/>
    </font>
    <font>
      <b/>
      <sz val="12"/>
      <color rgb="FFFF0000"/>
      <name val="Times New Roman"/>
      <family val="1"/>
    </font>
    <font>
      <sz val="8"/>
      <name val="Times New Roman"/>
      <family val="1"/>
    </font>
    <font>
      <sz val="12"/>
      <color rgb="FF000000"/>
      <name val="Times New Roman"/>
      <family val="1"/>
    </font>
    <font>
      <b/>
      <sz val="14"/>
      <color theme="3" tint="0.39997558519241921"/>
      <name val="Century Gothic"/>
      <family val="2"/>
    </font>
    <font>
      <b/>
      <sz val="14"/>
      <color theme="3" tint="0.39997558519241921"/>
      <name val="Calibri"/>
      <family val="2"/>
    </font>
    <font>
      <sz val="14"/>
      <color theme="4" tint="0.59999389629810485"/>
      <name val="Times New Roman"/>
      <family val="1"/>
    </font>
    <font>
      <sz val="14"/>
      <color rgb="FF000000"/>
      <name val="Times New Roman"/>
      <family val="1"/>
    </font>
    <font>
      <sz val="10"/>
      <color rgb="FFFF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/>
    </xf>
    <xf numFmtId="0" fontId="12" fillId="4" borderId="0" xfId="0" applyFont="1" applyFill="1" applyBorder="1" applyAlignment="1">
      <alignment horizontal="left" vertical="top"/>
    </xf>
    <xf numFmtId="0" fontId="12" fillId="0" borderId="23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center" vertical="top"/>
    </xf>
    <xf numFmtId="0" fontId="8" fillId="0" borderId="2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164" fontId="3" fillId="8" borderId="4" xfId="0" applyNumberFormat="1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8" fillId="7" borderId="8" xfId="0" applyFont="1" applyFill="1" applyBorder="1" applyAlignment="1">
      <alignment horizontal="center" vertical="top"/>
    </xf>
    <xf numFmtId="0" fontId="3" fillId="8" borderId="8" xfId="0" applyFont="1" applyFill="1" applyBorder="1" applyAlignment="1">
      <alignment horizontal="center" vertical="top"/>
    </xf>
    <xf numFmtId="0" fontId="12" fillId="0" borderId="18" xfId="0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5" borderId="0" xfId="0" applyFont="1" applyFill="1" applyBorder="1" applyAlignment="1">
      <alignment horizontal="left" vertical="top"/>
    </xf>
    <xf numFmtId="0" fontId="7" fillId="5" borderId="0" xfId="0" applyFont="1" applyFill="1" applyBorder="1" applyAlignment="1">
      <alignment horizontal="left" vertical="top"/>
    </xf>
    <xf numFmtId="0" fontId="8" fillId="9" borderId="27" xfId="0" applyFont="1" applyFill="1" applyBorder="1" applyAlignment="1">
      <alignment horizontal="left" vertical="top"/>
    </xf>
    <xf numFmtId="0" fontId="8" fillId="9" borderId="28" xfId="0" applyFont="1" applyFill="1" applyBorder="1" applyAlignment="1">
      <alignment horizontal="left" vertical="top"/>
    </xf>
    <xf numFmtId="0" fontId="3" fillId="8" borderId="30" xfId="0" applyFont="1" applyFill="1" applyBorder="1" applyAlignment="1">
      <alignment horizontal="left" vertical="top"/>
    </xf>
    <xf numFmtId="0" fontId="8" fillId="9" borderId="37" xfId="0" applyFont="1" applyFill="1" applyBorder="1" applyAlignment="1">
      <alignment horizontal="left" vertical="top"/>
    </xf>
    <xf numFmtId="0" fontId="8" fillId="9" borderId="4" xfId="0" applyFont="1" applyFill="1" applyBorder="1" applyAlignment="1">
      <alignment horizontal="left" vertical="top"/>
    </xf>
    <xf numFmtId="0" fontId="3" fillId="8" borderId="38" xfId="0" applyFont="1" applyFill="1" applyBorder="1" applyAlignment="1">
      <alignment horizontal="left" vertical="top"/>
    </xf>
    <xf numFmtId="164" fontId="3" fillId="8" borderId="34" xfId="0" applyNumberFormat="1" applyFont="1" applyFill="1" applyBorder="1" applyAlignment="1">
      <alignment horizontal="left" vertical="top"/>
    </xf>
    <xf numFmtId="0" fontId="8" fillId="9" borderId="1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/>
    </xf>
    <xf numFmtId="0" fontId="3" fillId="0" borderId="47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6" borderId="4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5" xfId="0" applyFont="1" applyFill="1" applyBorder="1" applyAlignment="1" applyProtection="1">
      <alignment horizontal="center" vertical="top"/>
      <protection locked="0"/>
    </xf>
    <xf numFmtId="0" fontId="3" fillId="6" borderId="11" xfId="0" applyFont="1" applyFill="1" applyBorder="1" applyAlignment="1" applyProtection="1">
      <alignment horizontal="center" vertical="top"/>
      <protection locked="0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2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8" borderId="18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0" fontId="3" fillId="8" borderId="23" xfId="0" applyFont="1" applyFill="1" applyBorder="1" applyAlignment="1">
      <alignment horizontal="center" vertical="top"/>
    </xf>
    <xf numFmtId="0" fontId="3" fillId="9" borderId="0" xfId="0" applyFont="1" applyFill="1" applyBorder="1" applyAlignment="1">
      <alignment horizontal="left" vertical="top" wrapText="1"/>
    </xf>
    <xf numFmtId="0" fontId="7" fillId="9" borderId="0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/>
    </xf>
    <xf numFmtId="0" fontId="3" fillId="5" borderId="4" xfId="0" applyFont="1" applyFill="1" applyBorder="1" applyAlignment="1" applyProtection="1">
      <alignment horizontal="center" vertical="top"/>
    </xf>
    <xf numFmtId="0" fontId="7" fillId="8" borderId="0" xfId="0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top"/>
    </xf>
    <xf numFmtId="0" fontId="8" fillId="7" borderId="4" xfId="0" applyFont="1" applyFill="1" applyBorder="1" applyAlignment="1">
      <alignment horizontal="center" vertical="top"/>
    </xf>
    <xf numFmtId="0" fontId="3" fillId="8" borderId="4" xfId="0" applyFont="1" applyFill="1" applyBorder="1" applyAlignment="1">
      <alignment horizontal="center" vertical="top"/>
    </xf>
    <xf numFmtId="0" fontId="12" fillId="0" borderId="50" xfId="0" applyFont="1" applyFill="1" applyBorder="1" applyAlignment="1">
      <alignment horizontal="center" vertical="top"/>
    </xf>
    <xf numFmtId="0" fontId="12" fillId="0" borderId="26" xfId="0" applyFont="1" applyFill="1" applyBorder="1" applyAlignment="1">
      <alignment horizontal="center" vertical="top"/>
    </xf>
    <xf numFmtId="0" fontId="12" fillId="4" borderId="26" xfId="0" applyFont="1" applyFill="1" applyBorder="1" applyAlignment="1">
      <alignment horizontal="left" vertical="top"/>
    </xf>
    <xf numFmtId="0" fontId="12" fillId="4" borderId="26" xfId="0" applyFont="1" applyFill="1" applyBorder="1" applyAlignment="1">
      <alignment horizontal="center" vertical="top"/>
    </xf>
    <xf numFmtId="0" fontId="3" fillId="5" borderId="35" xfId="0" applyFont="1" applyFill="1" applyBorder="1" applyAlignment="1">
      <alignment horizontal="center" vertical="top"/>
    </xf>
    <xf numFmtId="49" fontId="3" fillId="0" borderId="35" xfId="0" applyNumberFormat="1" applyFont="1" applyFill="1" applyBorder="1" applyAlignment="1">
      <alignment horizontal="center" vertical="top"/>
    </xf>
    <xf numFmtId="164" fontId="3" fillId="8" borderId="35" xfId="0" applyNumberFormat="1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5" borderId="8" xfId="0" applyFont="1" applyFill="1" applyBorder="1" applyAlignment="1" applyProtection="1">
      <alignment horizontal="center" vertical="top"/>
    </xf>
    <xf numFmtId="164" fontId="3" fillId="8" borderId="8" xfId="0" applyNumberFormat="1" applyFont="1" applyFill="1" applyBorder="1" applyAlignment="1">
      <alignment horizontal="center" vertical="top"/>
    </xf>
    <xf numFmtId="0" fontId="8" fillId="7" borderId="18" xfId="0" applyFont="1" applyFill="1" applyBorder="1" applyAlignment="1">
      <alignment horizontal="center" vertical="top"/>
    </xf>
    <xf numFmtId="164" fontId="3" fillId="8" borderId="19" xfId="0" applyNumberFormat="1" applyFont="1" applyFill="1" applyBorder="1" applyAlignment="1">
      <alignment horizontal="center" vertical="top"/>
    </xf>
    <xf numFmtId="0" fontId="12" fillId="4" borderId="18" xfId="0" applyFont="1" applyFill="1" applyBorder="1" applyAlignment="1">
      <alignment horizontal="left" vertical="top"/>
    </xf>
    <xf numFmtId="0" fontId="12" fillId="4" borderId="19" xfId="0" applyFont="1" applyFill="1" applyBorder="1" applyAlignment="1">
      <alignment horizontal="center" vertical="top"/>
    </xf>
    <xf numFmtId="0" fontId="12" fillId="4" borderId="36" xfId="0" applyFont="1" applyFill="1" applyBorder="1" applyAlignment="1">
      <alignment horizontal="left" vertical="top"/>
    </xf>
    <xf numFmtId="0" fontId="12" fillId="4" borderId="5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0" fontId="3" fillId="10" borderId="0" xfId="0" applyFont="1" applyFill="1" applyBorder="1" applyAlignment="1">
      <alignment horizontal="left" vertical="top" wrapText="1"/>
    </xf>
    <xf numFmtId="0" fontId="7" fillId="10" borderId="0" xfId="0" applyFont="1" applyFill="1" applyBorder="1" applyAlignment="1">
      <alignment horizontal="left" vertical="top" wrapText="1"/>
    </xf>
    <xf numFmtId="0" fontId="3" fillId="10" borderId="0" xfId="0" applyFont="1" applyFill="1" applyBorder="1" applyAlignment="1">
      <alignment horizontal="center" vertical="top"/>
    </xf>
    <xf numFmtId="0" fontId="7" fillId="10" borderId="8" xfId="0" applyFont="1" applyFill="1" applyBorder="1" applyAlignment="1">
      <alignment horizontal="center" vertical="top"/>
    </xf>
    <xf numFmtId="0" fontId="3" fillId="10" borderId="4" xfId="0" applyFont="1" applyFill="1" applyBorder="1" applyAlignment="1">
      <alignment horizontal="left" vertical="top" wrapText="1"/>
    </xf>
    <xf numFmtId="0" fontId="7" fillId="10" borderId="4" xfId="0" applyFont="1" applyFill="1" applyBorder="1" applyAlignment="1">
      <alignment horizontal="left" vertical="top" wrapText="1"/>
    </xf>
    <xf numFmtId="0" fontId="3" fillId="10" borderId="4" xfId="0" applyFont="1" applyFill="1" applyBorder="1" applyAlignment="1">
      <alignment horizontal="center" vertical="top"/>
    </xf>
    <xf numFmtId="0" fontId="8" fillId="7" borderId="25" xfId="0" applyFont="1" applyFill="1" applyBorder="1" applyAlignment="1">
      <alignment horizontal="center" vertical="top"/>
    </xf>
    <xf numFmtId="0" fontId="3" fillId="5" borderId="25" xfId="0" applyFont="1" applyFill="1" applyBorder="1" applyAlignment="1">
      <alignment horizontal="center" vertical="top"/>
    </xf>
    <xf numFmtId="0" fontId="3" fillId="9" borderId="0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0" fontId="8" fillId="9" borderId="0" xfId="0" applyFont="1" applyFill="1" applyBorder="1" applyAlignment="1">
      <alignment horizontal="left" vertical="top"/>
    </xf>
    <xf numFmtId="0" fontId="12" fillId="9" borderId="0" xfId="0" applyFont="1" applyFill="1" applyBorder="1" applyAlignment="1">
      <alignment horizontal="left" vertical="top"/>
    </xf>
    <xf numFmtId="0" fontId="7" fillId="9" borderId="0" xfId="0" applyFont="1" applyFill="1" applyBorder="1" applyAlignment="1">
      <alignment horizontal="center" vertical="top"/>
    </xf>
    <xf numFmtId="0" fontId="3" fillId="10" borderId="8" xfId="0" applyFont="1" applyFill="1" applyBorder="1" applyAlignment="1">
      <alignment horizontal="left" vertical="top" wrapText="1"/>
    </xf>
    <xf numFmtId="0" fontId="7" fillId="10" borderId="8" xfId="0" applyFont="1" applyFill="1" applyBorder="1" applyAlignment="1">
      <alignment horizontal="left" vertical="top" wrapText="1"/>
    </xf>
    <xf numFmtId="0" fontId="3" fillId="10" borderId="8" xfId="0" applyFont="1" applyFill="1" applyBorder="1" applyAlignment="1">
      <alignment horizontal="center" vertical="top"/>
    </xf>
    <xf numFmtId="0" fontId="8" fillId="7" borderId="21" xfId="0" applyFont="1" applyFill="1" applyBorder="1" applyAlignment="1">
      <alignment horizontal="center" vertical="top"/>
    </xf>
    <xf numFmtId="0" fontId="3" fillId="8" borderId="26" xfId="0" applyFont="1" applyFill="1" applyBorder="1" applyAlignment="1">
      <alignment horizontal="center" vertical="top"/>
    </xf>
    <xf numFmtId="0" fontId="8" fillId="7" borderId="2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11" fillId="9" borderId="2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top"/>
    </xf>
    <xf numFmtId="0" fontId="3" fillId="5" borderId="0" xfId="0" applyFont="1" applyFill="1" applyBorder="1" applyAlignment="1">
      <alignment horizontal="center" vertical="top"/>
    </xf>
    <xf numFmtId="0" fontId="8" fillId="5" borderId="0" xfId="0" applyFont="1" applyFill="1" applyBorder="1" applyAlignment="1">
      <alignment horizontal="center" vertical="top"/>
    </xf>
    <xf numFmtId="164" fontId="3" fillId="5" borderId="0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16" fillId="0" borderId="2" xfId="0" applyFont="1" applyFill="1" applyBorder="1" applyAlignment="1" applyProtection="1">
      <alignment horizontal="left" vertical="top"/>
      <protection locked="0"/>
    </xf>
    <xf numFmtId="0" fontId="16" fillId="0" borderId="3" xfId="0" applyFont="1" applyFill="1" applyBorder="1" applyAlignment="1" applyProtection="1">
      <alignment horizontal="left" vertical="top"/>
      <protection locked="0"/>
    </xf>
    <xf numFmtId="14" fontId="2" fillId="0" borderId="0" xfId="0" applyNumberFormat="1" applyFont="1" applyFill="1" applyBorder="1" applyAlignment="1">
      <alignment horizontal="left" vertical="top"/>
    </xf>
    <xf numFmtId="0" fontId="8" fillId="9" borderId="50" xfId="0" applyFont="1" applyFill="1" applyBorder="1" applyAlignment="1">
      <alignment horizontal="left" vertical="top"/>
    </xf>
    <xf numFmtId="0" fontId="8" fillId="9" borderId="59" xfId="0" applyFont="1" applyFill="1" applyBorder="1" applyAlignment="1">
      <alignment horizontal="left" vertical="top"/>
    </xf>
    <xf numFmtId="0" fontId="8" fillId="9" borderId="8" xfId="0" applyFont="1" applyFill="1" applyBorder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left" vertical="top"/>
    </xf>
    <xf numFmtId="0" fontId="8" fillId="0" borderId="49" xfId="0" applyFont="1" applyFill="1" applyBorder="1" applyAlignment="1">
      <alignment horizontal="left" vertical="top" wrapText="1"/>
    </xf>
    <xf numFmtId="0" fontId="12" fillId="0" borderId="50" xfId="0" applyFont="1" applyFill="1" applyBorder="1" applyAlignment="1">
      <alignment horizontal="left" vertical="top" wrapText="1"/>
    </xf>
    <xf numFmtId="0" fontId="12" fillId="4" borderId="17" xfId="0" applyFont="1" applyFill="1" applyBorder="1" applyAlignment="1">
      <alignment horizontal="left" vertical="top" wrapText="1"/>
    </xf>
    <xf numFmtId="0" fontId="12" fillId="4" borderId="18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31" fillId="0" borderId="4" xfId="0" applyFont="1" applyFill="1" applyBorder="1" applyAlignment="1">
      <alignment horizontal="left" vertical="top" wrapText="1"/>
    </xf>
    <xf numFmtId="0" fontId="33" fillId="0" borderId="4" xfId="0" applyFont="1" applyFill="1" applyBorder="1" applyAlignment="1">
      <alignment horizontal="left" vertical="top" wrapText="1"/>
    </xf>
    <xf numFmtId="0" fontId="34" fillId="0" borderId="4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/>
    </xf>
    <xf numFmtId="14" fontId="30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164" fontId="8" fillId="0" borderId="20" xfId="0" applyNumberFormat="1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8" fillId="7" borderId="8" xfId="0" applyFont="1" applyFill="1" applyBorder="1" applyAlignment="1">
      <alignment horizontal="left" vertical="top"/>
    </xf>
    <xf numFmtId="0" fontId="12" fillId="7" borderId="8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10" fillId="3" borderId="15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3" fillId="8" borderId="8" xfId="0" applyFont="1" applyFill="1" applyBorder="1" applyAlignment="1">
      <alignment horizontal="center" vertical="top"/>
    </xf>
    <xf numFmtId="0" fontId="7" fillId="8" borderId="8" xfId="0" applyFont="1" applyFill="1" applyBorder="1" applyAlignment="1">
      <alignment horizontal="center" vertical="top"/>
    </xf>
    <xf numFmtId="164" fontId="8" fillId="0" borderId="7" xfId="0" applyNumberFormat="1" applyFont="1" applyFill="1" applyBorder="1" applyAlignment="1">
      <alignment horizontal="center" vertical="top" wrapText="1"/>
    </xf>
    <xf numFmtId="0" fontId="8" fillId="7" borderId="54" xfId="0" applyFont="1" applyFill="1" applyBorder="1" applyAlignment="1">
      <alignment horizontal="left" vertical="top"/>
    </xf>
    <xf numFmtId="0" fontId="12" fillId="7" borderId="50" xfId="0" applyFont="1" applyFill="1" applyBorder="1" applyAlignment="1">
      <alignment horizontal="left" vertical="top"/>
    </xf>
    <xf numFmtId="0" fontId="3" fillId="8" borderId="50" xfId="0" applyFont="1" applyFill="1" applyBorder="1" applyAlignment="1">
      <alignment horizontal="center" vertical="top"/>
    </xf>
    <xf numFmtId="0" fontId="7" fillId="8" borderId="50" xfId="0" applyFont="1" applyFill="1" applyBorder="1" applyAlignment="1">
      <alignment horizontal="center" vertical="top"/>
    </xf>
    <xf numFmtId="0" fontId="7" fillId="8" borderId="5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 wrapText="1"/>
    </xf>
    <xf numFmtId="0" fontId="8" fillId="4" borderId="18" xfId="0" applyFont="1" applyFill="1" applyBorder="1" applyAlignment="1">
      <alignment horizontal="left" vertical="top" wrapText="1"/>
    </xf>
    <xf numFmtId="0" fontId="16" fillId="0" borderId="10" xfId="0" applyFont="1" applyFill="1" applyBorder="1" applyAlignment="1" applyProtection="1">
      <alignment horizontal="left" vertical="top" wrapText="1"/>
      <protection locked="0"/>
    </xf>
    <xf numFmtId="0" fontId="16" fillId="0" borderId="11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>
      <alignment horizontal="left" vertical="top" wrapText="1"/>
    </xf>
    <xf numFmtId="0" fontId="12" fillId="4" borderId="35" xfId="0" applyFont="1" applyFill="1" applyBorder="1" applyAlignment="1">
      <alignment horizontal="left" vertical="top" wrapText="1"/>
    </xf>
    <xf numFmtId="0" fontId="8" fillId="7" borderId="40" xfId="0" applyFont="1" applyFill="1" applyBorder="1" applyAlignment="1">
      <alignment horizontal="left" vertical="top"/>
    </xf>
    <xf numFmtId="0" fontId="12" fillId="7" borderId="18" xfId="0" applyFont="1" applyFill="1" applyBorder="1" applyAlignment="1">
      <alignment horizontal="left" vertical="top"/>
    </xf>
    <xf numFmtId="0" fontId="3" fillId="8" borderId="18" xfId="0" applyFont="1" applyFill="1" applyBorder="1" applyAlignment="1">
      <alignment horizontal="center" vertical="top"/>
    </xf>
    <xf numFmtId="0" fontId="7" fillId="8" borderId="18" xfId="0" applyFont="1" applyFill="1" applyBorder="1" applyAlignment="1">
      <alignment horizontal="center" vertical="top"/>
    </xf>
    <xf numFmtId="0" fontId="7" fillId="8" borderId="19" xfId="0" applyFont="1" applyFill="1" applyBorder="1" applyAlignment="1">
      <alignment horizontal="center" vertical="top"/>
    </xf>
    <xf numFmtId="164" fontId="8" fillId="0" borderId="4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0" fontId="8" fillId="7" borderId="22" xfId="0" applyFont="1" applyFill="1" applyBorder="1" applyAlignment="1">
      <alignment horizontal="left" vertical="top"/>
    </xf>
    <xf numFmtId="0" fontId="12" fillId="7" borderId="23" xfId="0" applyFont="1" applyFill="1" applyBorder="1" applyAlignment="1">
      <alignment horizontal="left" vertical="top"/>
    </xf>
    <xf numFmtId="0" fontId="3" fillId="8" borderId="23" xfId="0" applyFont="1" applyFill="1" applyBorder="1" applyAlignment="1">
      <alignment horizontal="center" vertical="top"/>
    </xf>
    <xf numFmtId="0" fontId="7" fillId="8" borderId="23" xfId="0" applyFont="1" applyFill="1" applyBorder="1" applyAlignment="1">
      <alignment horizontal="center" vertical="top"/>
    </xf>
    <xf numFmtId="0" fontId="7" fillId="8" borderId="24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4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left" vertical="top" wrapText="1"/>
    </xf>
    <xf numFmtId="0" fontId="24" fillId="0" borderId="27" xfId="0" applyFont="1" applyFill="1" applyBorder="1" applyAlignment="1">
      <alignment horizontal="left" vertical="top" wrapText="1"/>
    </xf>
    <xf numFmtId="0" fontId="26" fillId="0" borderId="28" xfId="0" applyFont="1" applyFill="1" applyBorder="1" applyAlignment="1">
      <alignment horizontal="left" vertical="top" wrapText="1"/>
    </xf>
    <xf numFmtId="0" fontId="26" fillId="0" borderId="31" xfId="0" applyFont="1" applyFill="1" applyBorder="1" applyAlignment="1">
      <alignment horizontal="left" vertical="top" wrapText="1"/>
    </xf>
    <xf numFmtId="0" fontId="26" fillId="0" borderId="32" xfId="0" applyFont="1" applyFill="1" applyBorder="1" applyAlignment="1">
      <alignment horizontal="left" vertical="top" wrapText="1"/>
    </xf>
    <xf numFmtId="0" fontId="8" fillId="0" borderId="28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0" fillId="0" borderId="51" xfId="0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0" fillId="0" borderId="52" xfId="0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top" wrapText="1"/>
    </xf>
    <xf numFmtId="0" fontId="0" fillId="0" borderId="48" xfId="0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16" fillId="0" borderId="13" xfId="0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164" fontId="8" fillId="0" borderId="41" xfId="0" applyNumberFormat="1" applyFont="1" applyFill="1" applyBorder="1" applyAlignment="1">
      <alignment horizontal="center" vertical="top" wrapText="1"/>
    </xf>
    <xf numFmtId="0" fontId="12" fillId="0" borderId="40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left" vertical="top"/>
    </xf>
    <xf numFmtId="0" fontId="12" fillId="7" borderId="4" xfId="0" applyFont="1" applyFill="1" applyBorder="1" applyAlignment="1">
      <alignment horizontal="left" vertical="top"/>
    </xf>
    <xf numFmtId="0" fontId="3" fillId="8" borderId="4" xfId="0" applyFont="1" applyFill="1" applyBorder="1" applyAlignment="1">
      <alignment horizontal="center" vertical="top"/>
    </xf>
    <xf numFmtId="0" fontId="7" fillId="8" borderId="4" xfId="0" applyFont="1" applyFill="1" applyBorder="1" applyAlignment="1">
      <alignment horizontal="center" vertical="top"/>
    </xf>
    <xf numFmtId="0" fontId="8" fillId="4" borderId="26" xfId="0" applyFont="1" applyFill="1" applyBorder="1" applyAlignment="1">
      <alignment horizontal="left" vertical="top" wrapText="1"/>
    </xf>
    <xf numFmtId="0" fontId="8" fillId="7" borderId="17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 wrapText="1"/>
    </xf>
    <xf numFmtId="0" fontId="8" fillId="4" borderId="2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12" fillId="0" borderId="23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3" fillId="0" borderId="32" xfId="0" applyFont="1" applyFill="1" applyBorder="1" applyAlignment="1">
      <alignment horizontal="left" vertical="top" wrapText="1"/>
    </xf>
    <xf numFmtId="0" fontId="23" fillId="0" borderId="33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35" fillId="9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8" fillId="0" borderId="4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horizontal="center" vertical="top" wrapText="1"/>
    </xf>
    <xf numFmtId="0" fontId="3" fillId="6" borderId="41" xfId="0" applyFont="1" applyFill="1" applyBorder="1" applyAlignment="1" applyProtection="1">
      <alignment horizontal="center" vertical="top" wrapText="1"/>
      <protection locked="0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5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164" fontId="8" fillId="5" borderId="0" xfId="0" applyNumberFormat="1" applyFont="1" applyFill="1" applyBorder="1" applyAlignment="1">
      <alignment horizontal="center" vertical="top" wrapText="1"/>
    </xf>
    <xf numFmtId="0" fontId="12" fillId="5" borderId="0" xfId="0" applyFont="1" applyFill="1" applyBorder="1" applyAlignment="1">
      <alignment horizontal="center" vertical="top" wrapText="1"/>
    </xf>
    <xf numFmtId="0" fontId="8" fillId="7" borderId="57" xfId="0" applyFont="1" applyFill="1" applyBorder="1" applyAlignment="1">
      <alignment horizontal="left" vertical="top"/>
    </xf>
    <xf numFmtId="0" fontId="12" fillId="7" borderId="26" xfId="0" applyFont="1" applyFill="1" applyBorder="1" applyAlignment="1">
      <alignment horizontal="left" vertical="top"/>
    </xf>
    <xf numFmtId="0" fontId="3" fillId="8" borderId="26" xfId="0" applyFont="1" applyFill="1" applyBorder="1" applyAlignment="1">
      <alignment horizontal="center" vertical="top"/>
    </xf>
    <xf numFmtId="0" fontId="7" fillId="8" borderId="26" xfId="0" applyFont="1" applyFill="1" applyBorder="1" applyAlignment="1">
      <alignment horizontal="center" vertical="top"/>
    </xf>
    <xf numFmtId="0" fontId="7" fillId="8" borderId="58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7" fillId="0" borderId="39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 wrapText="1"/>
    </xf>
    <xf numFmtId="0" fontId="21" fillId="7" borderId="2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6" borderId="20" xfId="0" applyFont="1" applyFill="1" applyBorder="1" applyAlignment="1" applyProtection="1">
      <alignment horizontal="center" vertical="top" wrapText="1"/>
      <protection locked="0"/>
    </xf>
    <xf numFmtId="0" fontId="7" fillId="6" borderId="20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7" fillId="6" borderId="10" xfId="0" applyFont="1" applyFill="1" applyBorder="1" applyAlignment="1" applyProtection="1">
      <alignment horizontal="center" vertical="top" wrapText="1"/>
      <protection locked="0"/>
    </xf>
    <xf numFmtId="0" fontId="7" fillId="6" borderId="11" xfId="0" applyFont="1" applyFill="1" applyBorder="1" applyAlignment="1" applyProtection="1">
      <alignment horizontal="center" vertical="top" wrapText="1"/>
      <protection locked="0"/>
    </xf>
    <xf numFmtId="0" fontId="7" fillId="6" borderId="47" xfId="0" applyFont="1" applyFill="1" applyBorder="1" applyAlignment="1" applyProtection="1">
      <alignment horizontal="left" vertical="top" wrapText="1"/>
      <protection locked="0"/>
    </xf>
    <xf numFmtId="0" fontId="0" fillId="6" borderId="47" xfId="0" applyFill="1" applyBorder="1" applyAlignment="1" applyProtection="1">
      <alignment horizontal="left" vertical="top" wrapText="1"/>
      <protection locked="0"/>
    </xf>
    <xf numFmtId="0" fontId="0" fillId="6" borderId="48" xfId="0" applyFill="1" applyBorder="1" applyAlignment="1" applyProtection="1">
      <alignment horizontal="left" vertical="top" wrapText="1"/>
      <protection locked="0"/>
    </xf>
    <xf numFmtId="0" fontId="11" fillId="7" borderId="1" xfId="0" applyFont="1" applyFill="1" applyBorder="1" applyAlignment="1">
      <alignment horizontal="left" vertical="top" wrapText="1"/>
    </xf>
    <xf numFmtId="0" fontId="21" fillId="7" borderId="3" xfId="0" applyFont="1" applyFill="1" applyBorder="1" applyAlignment="1">
      <alignment horizontal="left" vertical="top" wrapText="1"/>
    </xf>
    <xf numFmtId="0" fontId="7" fillId="6" borderId="20" xfId="0" applyFont="1" applyFill="1" applyBorder="1" applyAlignment="1" applyProtection="1">
      <alignment horizontal="left" vertical="top" wrapText="1"/>
      <protection locked="0"/>
    </xf>
    <xf numFmtId="0" fontId="3" fillId="0" borderId="4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3" fillId="6" borderId="5" xfId="0" applyFont="1" applyFill="1" applyBorder="1" applyAlignment="1" applyProtection="1">
      <alignment horizontal="center" vertical="top" wrapText="1"/>
      <protection locked="0"/>
    </xf>
    <xf numFmtId="0" fontId="7" fillId="6" borderId="5" xfId="0" applyFont="1" applyFill="1" applyBorder="1" applyAlignment="1" applyProtection="1">
      <alignment horizontal="center" vertical="top" wrapText="1"/>
      <protection locked="0"/>
    </xf>
    <xf numFmtId="0" fontId="7" fillId="6" borderId="45" xfId="0" applyFont="1" applyFill="1" applyBorder="1" applyAlignment="1" applyProtection="1">
      <alignment horizontal="center" vertical="top" wrapText="1"/>
      <protection locked="0"/>
    </xf>
    <xf numFmtId="0" fontId="7" fillId="6" borderId="43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4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3" fillId="0" borderId="46" xfId="0" applyFont="1" applyFill="1" applyBorder="1" applyAlignment="1">
      <alignment horizontal="left" vertical="top" wrapText="1"/>
    </xf>
    <xf numFmtId="0" fontId="7" fillId="0" borderId="47" xfId="0" applyFont="1" applyFill="1" applyBorder="1" applyAlignment="1">
      <alignment horizontal="left" vertical="top" wrapText="1"/>
    </xf>
    <xf numFmtId="0" fontId="3" fillId="6" borderId="47" xfId="0" applyFont="1" applyFill="1" applyBorder="1" applyAlignment="1" applyProtection="1">
      <alignment horizontal="center" vertical="top" wrapText="1"/>
      <protection locked="0"/>
    </xf>
    <xf numFmtId="0" fontId="7" fillId="6" borderId="47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6" borderId="0" xfId="0" applyFont="1" applyFill="1" applyBorder="1" applyAlignment="1" applyProtection="1">
      <alignment horizontal="center" vertical="top" wrapText="1"/>
      <protection locked="0"/>
    </xf>
    <xf numFmtId="0" fontId="7" fillId="6" borderId="0" xfId="0" applyFont="1" applyFill="1" applyBorder="1" applyAlignment="1" applyProtection="1">
      <alignment horizontal="center" vertical="top" wrapText="1"/>
      <protection locked="0"/>
    </xf>
    <xf numFmtId="0" fontId="7" fillId="6" borderId="13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vertical="top" wrapText="1"/>
      <protection locked="0"/>
    </xf>
    <xf numFmtId="0" fontId="11" fillId="0" borderId="12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Relationship Id="rId48" Type="http://schemas.openxmlformats.org/officeDocument/2006/relationships/image" Target="../media/image4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9525</xdr:rowOff>
    </xdr:from>
    <xdr:to>
      <xdr:col>8</xdr:col>
      <xdr:colOff>1328</xdr:colOff>
      <xdr:row>2</xdr:row>
      <xdr:rowOff>121631</xdr:rowOff>
    </xdr:to>
    <xdr:grpSp>
      <xdr:nvGrpSpPr>
        <xdr:cNvPr id="8" name="Group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288598" y="9525"/>
          <a:ext cx="1370330" cy="479251"/>
          <a:chOff x="0" y="0"/>
          <a:chExt cx="1221105" cy="461645"/>
        </a:xfrm>
      </xdr:grpSpPr>
      <xdr:sp macro="" textlink="">
        <xdr:nvSpPr>
          <xdr:cNvPr id="9" name="Shape 7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0" y="0"/>
            <a:ext cx="1221105" cy="370840"/>
          </a:xfrm>
          <a:custGeom>
            <a:avLst/>
            <a:gdLst/>
            <a:ahLst/>
            <a:cxnLst/>
            <a:rect l="0" t="0" r="0" b="0"/>
            <a:pathLst>
              <a:path w="1221105" h="370840">
                <a:moveTo>
                  <a:pt x="608761" y="0"/>
                </a:moveTo>
                <a:lnTo>
                  <a:pt x="542250" y="1819"/>
                </a:lnTo>
                <a:lnTo>
                  <a:pt x="477834" y="6104"/>
                </a:lnTo>
                <a:lnTo>
                  <a:pt x="415883" y="12719"/>
                </a:lnTo>
                <a:lnTo>
                  <a:pt x="356770" y="21527"/>
                </a:lnTo>
                <a:lnTo>
                  <a:pt x="300865" y="32391"/>
                </a:lnTo>
                <a:lnTo>
                  <a:pt x="248541" y="45176"/>
                </a:lnTo>
                <a:lnTo>
                  <a:pt x="200168" y="59744"/>
                </a:lnTo>
                <a:lnTo>
                  <a:pt x="156117" y="75959"/>
                </a:lnTo>
                <a:lnTo>
                  <a:pt x="116761" y="93685"/>
                </a:lnTo>
                <a:lnTo>
                  <a:pt x="82470" y="112786"/>
                </a:lnTo>
                <a:lnTo>
                  <a:pt x="30572" y="154564"/>
                </a:lnTo>
                <a:lnTo>
                  <a:pt x="3391" y="200203"/>
                </a:lnTo>
                <a:lnTo>
                  <a:pt x="0" y="224129"/>
                </a:lnTo>
                <a:lnTo>
                  <a:pt x="7301" y="257430"/>
                </a:lnTo>
                <a:lnTo>
                  <a:pt x="60945" y="318638"/>
                </a:lnTo>
                <a:lnTo>
                  <a:pt x="105205" y="345810"/>
                </a:lnTo>
                <a:lnTo>
                  <a:pt x="159702" y="370205"/>
                </a:lnTo>
                <a:lnTo>
                  <a:pt x="160159" y="370293"/>
                </a:lnTo>
                <a:lnTo>
                  <a:pt x="162039" y="370293"/>
                </a:lnTo>
                <a:lnTo>
                  <a:pt x="163398" y="368960"/>
                </a:lnTo>
                <a:lnTo>
                  <a:pt x="163398" y="366547"/>
                </a:lnTo>
                <a:lnTo>
                  <a:pt x="163118" y="365823"/>
                </a:lnTo>
                <a:lnTo>
                  <a:pt x="162649" y="365277"/>
                </a:lnTo>
                <a:lnTo>
                  <a:pt x="149741" y="347981"/>
                </a:lnTo>
                <a:lnTo>
                  <a:pt x="140230" y="330041"/>
                </a:lnTo>
                <a:lnTo>
                  <a:pt x="134333" y="311567"/>
                </a:lnTo>
                <a:lnTo>
                  <a:pt x="132232" y="292620"/>
                </a:lnTo>
                <a:lnTo>
                  <a:pt x="136182" y="264812"/>
                </a:lnTo>
                <a:lnTo>
                  <a:pt x="167652" y="212305"/>
                </a:lnTo>
                <a:lnTo>
                  <a:pt x="227213" y="165352"/>
                </a:lnTo>
                <a:lnTo>
                  <a:pt x="266277" y="144488"/>
                </a:lnTo>
                <a:lnTo>
                  <a:pt x="310861" y="125646"/>
                </a:lnTo>
                <a:lnTo>
                  <a:pt x="360467" y="109038"/>
                </a:lnTo>
                <a:lnTo>
                  <a:pt x="414593" y="94876"/>
                </a:lnTo>
                <a:lnTo>
                  <a:pt x="472739" y="83372"/>
                </a:lnTo>
                <a:lnTo>
                  <a:pt x="534404" y="74736"/>
                </a:lnTo>
                <a:lnTo>
                  <a:pt x="599089" y="69180"/>
                </a:lnTo>
                <a:lnTo>
                  <a:pt x="666292" y="66916"/>
                </a:lnTo>
                <a:lnTo>
                  <a:pt x="1057426" y="66916"/>
                </a:lnTo>
                <a:lnTo>
                  <a:pt x="1018285" y="53212"/>
                </a:lnTo>
                <a:lnTo>
                  <a:pt x="969687" y="39416"/>
                </a:lnTo>
                <a:lnTo>
                  <a:pt x="917165" y="27467"/>
                </a:lnTo>
                <a:lnTo>
                  <a:pt x="861093" y="17495"/>
                </a:lnTo>
                <a:lnTo>
                  <a:pt x="801843" y="9632"/>
                </a:lnTo>
                <a:lnTo>
                  <a:pt x="739789" y="4007"/>
                </a:lnTo>
                <a:lnTo>
                  <a:pt x="675304" y="753"/>
                </a:lnTo>
                <a:lnTo>
                  <a:pt x="608761" y="0"/>
                </a:lnTo>
                <a:close/>
              </a:path>
              <a:path w="1221105" h="370840">
                <a:moveTo>
                  <a:pt x="162650" y="365279"/>
                </a:moveTo>
                <a:close/>
              </a:path>
              <a:path w="1221105" h="370840">
                <a:moveTo>
                  <a:pt x="162649" y="365277"/>
                </a:moveTo>
                <a:close/>
              </a:path>
              <a:path w="1221105" h="370840">
                <a:moveTo>
                  <a:pt x="1057426" y="66916"/>
                </a:moveTo>
                <a:lnTo>
                  <a:pt x="666292" y="66916"/>
                </a:lnTo>
                <a:lnTo>
                  <a:pt x="729490" y="67936"/>
                </a:lnTo>
                <a:lnTo>
                  <a:pt x="790536" y="71905"/>
                </a:lnTo>
                <a:lnTo>
                  <a:pt x="849015" y="78653"/>
                </a:lnTo>
                <a:lnTo>
                  <a:pt x="904510" y="88014"/>
                </a:lnTo>
                <a:lnTo>
                  <a:pt x="956604" y="99817"/>
                </a:lnTo>
                <a:lnTo>
                  <a:pt x="1004882" y="113897"/>
                </a:lnTo>
                <a:lnTo>
                  <a:pt x="1048927" y="130083"/>
                </a:lnTo>
                <a:lnTo>
                  <a:pt x="1088322" y="148208"/>
                </a:lnTo>
                <a:lnTo>
                  <a:pt x="1122650" y="168103"/>
                </a:lnTo>
                <a:lnTo>
                  <a:pt x="1174444" y="212533"/>
                </a:lnTo>
                <a:lnTo>
                  <a:pt x="1200975" y="262026"/>
                </a:lnTo>
                <a:lnTo>
                  <a:pt x="1201280" y="263410"/>
                </a:lnTo>
                <a:lnTo>
                  <a:pt x="1202461" y="264414"/>
                </a:lnTo>
                <a:lnTo>
                  <a:pt x="1205001" y="264414"/>
                </a:lnTo>
                <a:lnTo>
                  <a:pt x="1205915" y="263867"/>
                </a:lnTo>
                <a:lnTo>
                  <a:pt x="1220182" y="226783"/>
                </a:lnTo>
                <a:lnTo>
                  <a:pt x="1221028" y="214325"/>
                </a:lnTo>
                <a:lnTo>
                  <a:pt x="1217256" y="190474"/>
                </a:lnTo>
                <a:lnTo>
                  <a:pt x="1189357" y="145299"/>
                </a:lnTo>
                <a:lnTo>
                  <a:pt x="1136805" y="104366"/>
                </a:lnTo>
                <a:lnTo>
                  <a:pt x="1102217" y="85818"/>
                </a:lnTo>
                <a:lnTo>
                  <a:pt x="1062586" y="68723"/>
                </a:lnTo>
                <a:lnTo>
                  <a:pt x="1057426" y="66916"/>
                </a:lnTo>
                <a:close/>
              </a:path>
            </a:pathLst>
          </a:custGeom>
          <a:solidFill>
            <a:srgbClr val="FFC425"/>
          </a:solidFill>
        </xdr:spPr>
      </xdr:sp>
      <xdr:sp macro="" textlink="">
        <xdr:nvSpPr>
          <xdr:cNvPr id="10" name="Shape 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240905" y="198310"/>
            <a:ext cx="980440" cy="263525"/>
          </a:xfrm>
          <a:custGeom>
            <a:avLst/>
            <a:gdLst/>
            <a:ahLst/>
            <a:cxnLst/>
            <a:rect l="0" t="0" r="0" b="0"/>
            <a:pathLst>
              <a:path w="980440" h="263525">
                <a:moveTo>
                  <a:pt x="233527" y="259219"/>
                </a:moveTo>
                <a:lnTo>
                  <a:pt x="233464" y="256616"/>
                </a:lnTo>
                <a:lnTo>
                  <a:pt x="233362" y="256374"/>
                </a:lnTo>
                <a:lnTo>
                  <a:pt x="231863" y="251726"/>
                </a:lnTo>
                <a:lnTo>
                  <a:pt x="226250" y="197078"/>
                </a:lnTo>
                <a:lnTo>
                  <a:pt x="225361" y="150456"/>
                </a:lnTo>
                <a:lnTo>
                  <a:pt x="225209" y="135648"/>
                </a:lnTo>
                <a:lnTo>
                  <a:pt x="225221" y="95618"/>
                </a:lnTo>
                <a:lnTo>
                  <a:pt x="227215" y="45339"/>
                </a:lnTo>
                <a:lnTo>
                  <a:pt x="233413" y="6654"/>
                </a:lnTo>
                <a:lnTo>
                  <a:pt x="233489" y="4241"/>
                </a:lnTo>
                <a:lnTo>
                  <a:pt x="232130" y="2463"/>
                </a:lnTo>
                <a:lnTo>
                  <a:pt x="162204" y="2463"/>
                </a:lnTo>
                <a:lnTo>
                  <a:pt x="160566" y="2501"/>
                </a:lnTo>
                <a:lnTo>
                  <a:pt x="159232" y="3708"/>
                </a:lnTo>
                <a:lnTo>
                  <a:pt x="159232" y="6654"/>
                </a:lnTo>
                <a:lnTo>
                  <a:pt x="160807" y="14020"/>
                </a:lnTo>
                <a:lnTo>
                  <a:pt x="162623" y="23393"/>
                </a:lnTo>
                <a:lnTo>
                  <a:pt x="166497" y="73266"/>
                </a:lnTo>
                <a:lnTo>
                  <a:pt x="166878" y="108204"/>
                </a:lnTo>
                <a:lnTo>
                  <a:pt x="166712" y="109626"/>
                </a:lnTo>
                <a:lnTo>
                  <a:pt x="165557" y="110820"/>
                </a:lnTo>
                <a:lnTo>
                  <a:pt x="164071" y="110858"/>
                </a:lnTo>
                <a:lnTo>
                  <a:pt x="68948" y="110858"/>
                </a:lnTo>
                <a:lnTo>
                  <a:pt x="67729" y="109626"/>
                </a:lnTo>
                <a:lnTo>
                  <a:pt x="67716" y="88493"/>
                </a:lnTo>
                <a:lnTo>
                  <a:pt x="68110" y="68287"/>
                </a:lnTo>
                <a:lnTo>
                  <a:pt x="71183" y="30048"/>
                </a:lnTo>
                <a:lnTo>
                  <a:pt x="76034" y="5867"/>
                </a:lnTo>
                <a:lnTo>
                  <a:pt x="76123" y="3479"/>
                </a:lnTo>
                <a:lnTo>
                  <a:pt x="74803" y="2463"/>
                </a:lnTo>
                <a:lnTo>
                  <a:pt x="3009" y="2463"/>
                </a:lnTo>
                <a:lnTo>
                  <a:pt x="1358" y="2438"/>
                </a:lnTo>
                <a:lnTo>
                  <a:pt x="0" y="3708"/>
                </a:lnTo>
                <a:lnTo>
                  <a:pt x="63" y="6121"/>
                </a:lnTo>
                <a:lnTo>
                  <a:pt x="203" y="6438"/>
                </a:lnTo>
                <a:lnTo>
                  <a:pt x="2616" y="13525"/>
                </a:lnTo>
                <a:lnTo>
                  <a:pt x="9017" y="62788"/>
                </a:lnTo>
                <a:lnTo>
                  <a:pt x="9918" y="102425"/>
                </a:lnTo>
                <a:lnTo>
                  <a:pt x="10515" y="165798"/>
                </a:lnTo>
                <a:lnTo>
                  <a:pt x="10210" y="196151"/>
                </a:lnTo>
                <a:lnTo>
                  <a:pt x="9563" y="219875"/>
                </a:lnTo>
                <a:lnTo>
                  <a:pt x="7886" y="237286"/>
                </a:lnTo>
                <a:lnTo>
                  <a:pt x="5753" y="249186"/>
                </a:lnTo>
                <a:lnTo>
                  <a:pt x="3619" y="256616"/>
                </a:lnTo>
                <a:lnTo>
                  <a:pt x="3530" y="259219"/>
                </a:lnTo>
                <a:lnTo>
                  <a:pt x="4864" y="260527"/>
                </a:lnTo>
                <a:lnTo>
                  <a:pt x="73520" y="260553"/>
                </a:lnTo>
                <a:lnTo>
                  <a:pt x="74879" y="259219"/>
                </a:lnTo>
                <a:lnTo>
                  <a:pt x="74777" y="256616"/>
                </a:lnTo>
                <a:lnTo>
                  <a:pt x="74676" y="256374"/>
                </a:lnTo>
                <a:lnTo>
                  <a:pt x="72605" y="249516"/>
                </a:lnTo>
                <a:lnTo>
                  <a:pt x="70472" y="238315"/>
                </a:lnTo>
                <a:lnTo>
                  <a:pt x="68795" y="221970"/>
                </a:lnTo>
                <a:lnTo>
                  <a:pt x="68110" y="199682"/>
                </a:lnTo>
                <a:lnTo>
                  <a:pt x="68224" y="151587"/>
                </a:lnTo>
                <a:lnTo>
                  <a:pt x="69342" y="150495"/>
                </a:lnTo>
                <a:lnTo>
                  <a:pt x="70853" y="150456"/>
                </a:lnTo>
                <a:lnTo>
                  <a:pt x="164896" y="150456"/>
                </a:lnTo>
                <a:lnTo>
                  <a:pt x="166382" y="150558"/>
                </a:lnTo>
                <a:lnTo>
                  <a:pt x="167563" y="151587"/>
                </a:lnTo>
                <a:lnTo>
                  <a:pt x="167652" y="153136"/>
                </a:lnTo>
                <a:lnTo>
                  <a:pt x="166890" y="197078"/>
                </a:lnTo>
                <a:lnTo>
                  <a:pt x="166776" y="199682"/>
                </a:lnTo>
                <a:lnTo>
                  <a:pt x="165049" y="228244"/>
                </a:lnTo>
                <a:lnTo>
                  <a:pt x="162801" y="246697"/>
                </a:lnTo>
                <a:lnTo>
                  <a:pt x="160731" y="256374"/>
                </a:lnTo>
                <a:lnTo>
                  <a:pt x="160629" y="259219"/>
                </a:lnTo>
                <a:lnTo>
                  <a:pt x="161963" y="260527"/>
                </a:lnTo>
                <a:lnTo>
                  <a:pt x="163626" y="260540"/>
                </a:lnTo>
                <a:lnTo>
                  <a:pt x="230632" y="260540"/>
                </a:lnTo>
                <a:lnTo>
                  <a:pt x="232244" y="260489"/>
                </a:lnTo>
                <a:lnTo>
                  <a:pt x="233527" y="259219"/>
                </a:lnTo>
              </a:path>
              <a:path w="980440" h="263525">
                <a:moveTo>
                  <a:pt x="489292" y="259918"/>
                </a:moveTo>
                <a:lnTo>
                  <a:pt x="489216" y="257517"/>
                </a:lnTo>
                <a:lnTo>
                  <a:pt x="489077" y="257175"/>
                </a:lnTo>
                <a:lnTo>
                  <a:pt x="478688" y="225780"/>
                </a:lnTo>
                <a:lnTo>
                  <a:pt x="470458" y="199809"/>
                </a:lnTo>
                <a:lnTo>
                  <a:pt x="459333" y="164782"/>
                </a:lnTo>
                <a:lnTo>
                  <a:pt x="457123" y="157734"/>
                </a:lnTo>
                <a:lnTo>
                  <a:pt x="437210" y="94094"/>
                </a:lnTo>
                <a:lnTo>
                  <a:pt x="424167" y="51879"/>
                </a:lnTo>
                <a:lnTo>
                  <a:pt x="418884" y="34823"/>
                </a:lnTo>
                <a:lnTo>
                  <a:pt x="410387" y="6223"/>
                </a:lnTo>
                <a:lnTo>
                  <a:pt x="409930" y="4749"/>
                </a:lnTo>
                <a:lnTo>
                  <a:pt x="409638" y="3416"/>
                </a:lnTo>
                <a:lnTo>
                  <a:pt x="408457" y="2463"/>
                </a:lnTo>
                <a:lnTo>
                  <a:pt x="398399" y="2463"/>
                </a:lnTo>
                <a:lnTo>
                  <a:pt x="398399" y="156337"/>
                </a:lnTo>
                <a:lnTo>
                  <a:pt x="397167" y="157695"/>
                </a:lnTo>
                <a:lnTo>
                  <a:pt x="395871" y="157734"/>
                </a:lnTo>
                <a:lnTo>
                  <a:pt x="395617" y="157734"/>
                </a:lnTo>
                <a:lnTo>
                  <a:pt x="338213" y="157721"/>
                </a:lnTo>
                <a:lnTo>
                  <a:pt x="336905" y="156464"/>
                </a:lnTo>
                <a:lnTo>
                  <a:pt x="337007" y="154165"/>
                </a:lnTo>
                <a:lnTo>
                  <a:pt x="342214" y="135547"/>
                </a:lnTo>
                <a:lnTo>
                  <a:pt x="349986" y="107619"/>
                </a:lnTo>
                <a:lnTo>
                  <a:pt x="358165" y="77876"/>
                </a:lnTo>
                <a:lnTo>
                  <a:pt x="364578" y="53873"/>
                </a:lnTo>
                <a:lnTo>
                  <a:pt x="364985" y="52717"/>
                </a:lnTo>
                <a:lnTo>
                  <a:pt x="366077" y="51879"/>
                </a:lnTo>
                <a:lnTo>
                  <a:pt x="368719" y="51904"/>
                </a:lnTo>
                <a:lnTo>
                  <a:pt x="369862" y="52832"/>
                </a:lnTo>
                <a:lnTo>
                  <a:pt x="370192" y="54089"/>
                </a:lnTo>
                <a:lnTo>
                  <a:pt x="381825" y="94399"/>
                </a:lnTo>
                <a:lnTo>
                  <a:pt x="389140" y="119976"/>
                </a:lnTo>
                <a:lnTo>
                  <a:pt x="394093" y="137909"/>
                </a:lnTo>
                <a:lnTo>
                  <a:pt x="398360" y="154165"/>
                </a:lnTo>
                <a:lnTo>
                  <a:pt x="398399" y="156337"/>
                </a:lnTo>
                <a:lnTo>
                  <a:pt x="398399" y="2463"/>
                </a:lnTo>
                <a:lnTo>
                  <a:pt x="329590" y="2438"/>
                </a:lnTo>
                <a:lnTo>
                  <a:pt x="328396" y="2933"/>
                </a:lnTo>
                <a:lnTo>
                  <a:pt x="328079" y="4267"/>
                </a:lnTo>
                <a:lnTo>
                  <a:pt x="318350" y="35661"/>
                </a:lnTo>
                <a:lnTo>
                  <a:pt x="299008" y="96672"/>
                </a:lnTo>
                <a:lnTo>
                  <a:pt x="276275" y="167779"/>
                </a:lnTo>
                <a:lnTo>
                  <a:pt x="256882" y="228015"/>
                </a:lnTo>
                <a:lnTo>
                  <a:pt x="247383" y="256641"/>
                </a:lnTo>
                <a:lnTo>
                  <a:pt x="247319" y="259219"/>
                </a:lnTo>
                <a:lnTo>
                  <a:pt x="248666" y="260527"/>
                </a:lnTo>
                <a:lnTo>
                  <a:pt x="311569" y="260553"/>
                </a:lnTo>
                <a:lnTo>
                  <a:pt x="312648" y="259003"/>
                </a:lnTo>
                <a:lnTo>
                  <a:pt x="313270" y="256374"/>
                </a:lnTo>
                <a:lnTo>
                  <a:pt x="325196" y="201841"/>
                </a:lnTo>
                <a:lnTo>
                  <a:pt x="325526" y="200723"/>
                </a:lnTo>
                <a:lnTo>
                  <a:pt x="326555" y="199898"/>
                </a:lnTo>
                <a:lnTo>
                  <a:pt x="327812" y="199809"/>
                </a:lnTo>
                <a:lnTo>
                  <a:pt x="406552" y="199821"/>
                </a:lnTo>
                <a:lnTo>
                  <a:pt x="407822" y="199910"/>
                </a:lnTo>
                <a:lnTo>
                  <a:pt x="408876" y="200672"/>
                </a:lnTo>
                <a:lnTo>
                  <a:pt x="409206" y="201917"/>
                </a:lnTo>
                <a:lnTo>
                  <a:pt x="422744" y="259562"/>
                </a:lnTo>
                <a:lnTo>
                  <a:pt x="423697" y="260527"/>
                </a:lnTo>
                <a:lnTo>
                  <a:pt x="425361" y="260540"/>
                </a:lnTo>
                <a:lnTo>
                  <a:pt x="486435" y="260540"/>
                </a:lnTo>
                <a:lnTo>
                  <a:pt x="488035" y="260502"/>
                </a:lnTo>
                <a:lnTo>
                  <a:pt x="489292" y="259918"/>
                </a:lnTo>
              </a:path>
              <a:path w="980440" h="263525">
                <a:moveTo>
                  <a:pt x="671068" y="213017"/>
                </a:moveTo>
                <a:lnTo>
                  <a:pt x="669734" y="211683"/>
                </a:lnTo>
                <a:lnTo>
                  <a:pt x="667626" y="211683"/>
                </a:lnTo>
                <a:lnTo>
                  <a:pt x="667194" y="211810"/>
                </a:lnTo>
                <a:lnTo>
                  <a:pt x="666813" y="211988"/>
                </a:lnTo>
                <a:lnTo>
                  <a:pt x="657123" y="216115"/>
                </a:lnTo>
                <a:lnTo>
                  <a:pt x="645198" y="219684"/>
                </a:lnTo>
                <a:lnTo>
                  <a:pt x="628700" y="222250"/>
                </a:lnTo>
                <a:lnTo>
                  <a:pt x="605269" y="223329"/>
                </a:lnTo>
                <a:lnTo>
                  <a:pt x="589457" y="222478"/>
                </a:lnTo>
                <a:lnTo>
                  <a:pt x="569201" y="176872"/>
                </a:lnTo>
                <a:lnTo>
                  <a:pt x="568147" y="119240"/>
                </a:lnTo>
                <a:lnTo>
                  <a:pt x="567842" y="63525"/>
                </a:lnTo>
                <a:lnTo>
                  <a:pt x="568325" y="46812"/>
                </a:lnTo>
                <a:lnTo>
                  <a:pt x="575703" y="6858"/>
                </a:lnTo>
                <a:lnTo>
                  <a:pt x="575830" y="6540"/>
                </a:lnTo>
                <a:lnTo>
                  <a:pt x="575932" y="3746"/>
                </a:lnTo>
                <a:lnTo>
                  <a:pt x="574560" y="2451"/>
                </a:lnTo>
                <a:lnTo>
                  <a:pt x="497382" y="2451"/>
                </a:lnTo>
                <a:lnTo>
                  <a:pt x="496087" y="3746"/>
                </a:lnTo>
                <a:lnTo>
                  <a:pt x="496189" y="6438"/>
                </a:lnTo>
                <a:lnTo>
                  <a:pt x="498856" y="11798"/>
                </a:lnTo>
                <a:lnTo>
                  <a:pt x="501446" y="18046"/>
                </a:lnTo>
                <a:lnTo>
                  <a:pt x="507250" y="57023"/>
                </a:lnTo>
                <a:lnTo>
                  <a:pt x="510324" y="129159"/>
                </a:lnTo>
                <a:lnTo>
                  <a:pt x="510946" y="161531"/>
                </a:lnTo>
                <a:lnTo>
                  <a:pt x="510908" y="200228"/>
                </a:lnTo>
                <a:lnTo>
                  <a:pt x="508482" y="244792"/>
                </a:lnTo>
                <a:lnTo>
                  <a:pt x="502818" y="256374"/>
                </a:lnTo>
                <a:lnTo>
                  <a:pt x="502627" y="256781"/>
                </a:lnTo>
                <a:lnTo>
                  <a:pt x="502500" y="259207"/>
                </a:lnTo>
                <a:lnTo>
                  <a:pt x="503859" y="260540"/>
                </a:lnTo>
                <a:lnTo>
                  <a:pt x="669455" y="260540"/>
                </a:lnTo>
                <a:lnTo>
                  <a:pt x="670725" y="259651"/>
                </a:lnTo>
                <a:lnTo>
                  <a:pt x="670915" y="258165"/>
                </a:lnTo>
                <a:lnTo>
                  <a:pt x="671042" y="223329"/>
                </a:lnTo>
                <a:lnTo>
                  <a:pt x="671068" y="213017"/>
                </a:lnTo>
              </a:path>
              <a:path w="980440" h="263525">
                <a:moveTo>
                  <a:pt x="914184" y="131495"/>
                </a:moveTo>
                <a:lnTo>
                  <a:pt x="904303" y="80314"/>
                </a:lnTo>
                <a:lnTo>
                  <a:pt x="877366" y="38519"/>
                </a:lnTo>
                <a:lnTo>
                  <a:pt x="871397" y="34302"/>
                </a:lnTo>
                <a:lnTo>
                  <a:pt x="849566" y="18897"/>
                </a:lnTo>
                <a:lnTo>
                  <a:pt x="849566" y="132626"/>
                </a:lnTo>
                <a:lnTo>
                  <a:pt x="849287" y="146050"/>
                </a:lnTo>
                <a:lnTo>
                  <a:pt x="840346" y="195618"/>
                </a:lnTo>
                <a:lnTo>
                  <a:pt x="813422" y="224129"/>
                </a:lnTo>
                <a:lnTo>
                  <a:pt x="790638" y="228371"/>
                </a:lnTo>
                <a:lnTo>
                  <a:pt x="760222" y="221208"/>
                </a:lnTo>
                <a:lnTo>
                  <a:pt x="741616" y="200964"/>
                </a:lnTo>
                <a:lnTo>
                  <a:pt x="732243" y="170459"/>
                </a:lnTo>
                <a:lnTo>
                  <a:pt x="729488" y="132626"/>
                </a:lnTo>
                <a:lnTo>
                  <a:pt x="729526" y="131495"/>
                </a:lnTo>
                <a:lnTo>
                  <a:pt x="730719" y="99783"/>
                </a:lnTo>
                <a:lnTo>
                  <a:pt x="737920" y="68072"/>
                </a:lnTo>
                <a:lnTo>
                  <a:pt x="755624" y="44005"/>
                </a:lnTo>
                <a:lnTo>
                  <a:pt x="788390" y="34302"/>
                </a:lnTo>
                <a:lnTo>
                  <a:pt x="804278" y="35915"/>
                </a:lnTo>
                <a:lnTo>
                  <a:pt x="838200" y="64452"/>
                </a:lnTo>
                <a:lnTo>
                  <a:pt x="848880" y="115912"/>
                </a:lnTo>
                <a:lnTo>
                  <a:pt x="849566" y="132626"/>
                </a:lnTo>
                <a:lnTo>
                  <a:pt x="849566" y="18897"/>
                </a:lnTo>
                <a:lnTo>
                  <a:pt x="837438" y="10337"/>
                </a:lnTo>
                <a:lnTo>
                  <a:pt x="788543" y="0"/>
                </a:lnTo>
                <a:lnTo>
                  <a:pt x="739609" y="10337"/>
                </a:lnTo>
                <a:lnTo>
                  <a:pt x="699668" y="38519"/>
                </a:lnTo>
                <a:lnTo>
                  <a:pt x="672731" y="80314"/>
                </a:lnTo>
                <a:lnTo>
                  <a:pt x="662863" y="131495"/>
                </a:lnTo>
                <a:lnTo>
                  <a:pt x="672731" y="182689"/>
                </a:lnTo>
                <a:lnTo>
                  <a:pt x="699668" y="224485"/>
                </a:lnTo>
                <a:lnTo>
                  <a:pt x="739609" y="252666"/>
                </a:lnTo>
                <a:lnTo>
                  <a:pt x="788543" y="262991"/>
                </a:lnTo>
                <a:lnTo>
                  <a:pt x="837438" y="252666"/>
                </a:lnTo>
                <a:lnTo>
                  <a:pt x="871855" y="228371"/>
                </a:lnTo>
                <a:lnTo>
                  <a:pt x="877366" y="224485"/>
                </a:lnTo>
                <a:lnTo>
                  <a:pt x="904303" y="182689"/>
                </a:lnTo>
                <a:lnTo>
                  <a:pt x="914184" y="131495"/>
                </a:lnTo>
              </a:path>
              <a:path w="980440" h="263525">
                <a:moveTo>
                  <a:pt x="963663" y="243624"/>
                </a:moveTo>
                <a:lnTo>
                  <a:pt x="955040" y="231495"/>
                </a:lnTo>
                <a:lnTo>
                  <a:pt x="954252" y="230403"/>
                </a:lnTo>
                <a:lnTo>
                  <a:pt x="959053" y="229031"/>
                </a:lnTo>
                <a:lnTo>
                  <a:pt x="962240" y="225628"/>
                </a:lnTo>
                <a:lnTo>
                  <a:pt x="962367" y="225488"/>
                </a:lnTo>
                <a:lnTo>
                  <a:pt x="962342" y="216535"/>
                </a:lnTo>
                <a:lnTo>
                  <a:pt x="961542" y="214591"/>
                </a:lnTo>
                <a:lnTo>
                  <a:pt x="961351" y="214147"/>
                </a:lnTo>
                <a:lnTo>
                  <a:pt x="959497" y="212344"/>
                </a:lnTo>
                <a:lnTo>
                  <a:pt x="957122" y="209969"/>
                </a:lnTo>
                <a:lnTo>
                  <a:pt x="955611" y="209359"/>
                </a:lnTo>
                <a:lnTo>
                  <a:pt x="955611" y="216535"/>
                </a:lnTo>
                <a:lnTo>
                  <a:pt x="955611" y="223545"/>
                </a:lnTo>
                <a:lnTo>
                  <a:pt x="952944" y="225628"/>
                </a:lnTo>
                <a:lnTo>
                  <a:pt x="940003" y="225628"/>
                </a:lnTo>
                <a:lnTo>
                  <a:pt x="940003" y="214591"/>
                </a:lnTo>
                <a:lnTo>
                  <a:pt x="952944" y="214591"/>
                </a:lnTo>
                <a:lnTo>
                  <a:pt x="955611" y="216535"/>
                </a:lnTo>
                <a:lnTo>
                  <a:pt x="955611" y="209359"/>
                </a:lnTo>
                <a:lnTo>
                  <a:pt x="953541" y="208521"/>
                </a:lnTo>
                <a:lnTo>
                  <a:pt x="933411" y="208521"/>
                </a:lnTo>
                <a:lnTo>
                  <a:pt x="933411" y="243624"/>
                </a:lnTo>
                <a:lnTo>
                  <a:pt x="940003" y="243624"/>
                </a:lnTo>
                <a:lnTo>
                  <a:pt x="940003" y="231495"/>
                </a:lnTo>
                <a:lnTo>
                  <a:pt x="947280" y="231495"/>
                </a:lnTo>
                <a:lnTo>
                  <a:pt x="955751" y="243624"/>
                </a:lnTo>
                <a:lnTo>
                  <a:pt x="963663" y="243624"/>
                </a:lnTo>
              </a:path>
              <a:path w="980440" h="263525">
                <a:moveTo>
                  <a:pt x="980122" y="226860"/>
                </a:moveTo>
                <a:lnTo>
                  <a:pt x="977569" y="213982"/>
                </a:lnTo>
                <a:lnTo>
                  <a:pt x="976604" y="212534"/>
                </a:lnTo>
                <a:lnTo>
                  <a:pt x="976604" y="226860"/>
                </a:lnTo>
                <a:lnTo>
                  <a:pt x="976579" y="227228"/>
                </a:lnTo>
                <a:lnTo>
                  <a:pt x="974331" y="238772"/>
                </a:lnTo>
                <a:lnTo>
                  <a:pt x="968044" y="248348"/>
                </a:lnTo>
                <a:lnTo>
                  <a:pt x="958570" y="254825"/>
                </a:lnTo>
                <a:lnTo>
                  <a:pt x="946708" y="257200"/>
                </a:lnTo>
                <a:lnTo>
                  <a:pt x="934948" y="254850"/>
                </a:lnTo>
                <a:lnTo>
                  <a:pt x="925525" y="248412"/>
                </a:lnTo>
                <a:lnTo>
                  <a:pt x="919276" y="238887"/>
                </a:lnTo>
                <a:lnTo>
                  <a:pt x="917003" y="227228"/>
                </a:lnTo>
                <a:lnTo>
                  <a:pt x="917054" y="226860"/>
                </a:lnTo>
                <a:lnTo>
                  <a:pt x="919289" y="215379"/>
                </a:lnTo>
                <a:lnTo>
                  <a:pt x="925601" y="205778"/>
                </a:lnTo>
                <a:lnTo>
                  <a:pt x="935088" y="199275"/>
                </a:lnTo>
                <a:lnTo>
                  <a:pt x="946912" y="196875"/>
                </a:lnTo>
                <a:lnTo>
                  <a:pt x="958684" y="199237"/>
                </a:lnTo>
                <a:lnTo>
                  <a:pt x="968095" y="205663"/>
                </a:lnTo>
                <a:lnTo>
                  <a:pt x="974344" y="215201"/>
                </a:lnTo>
                <a:lnTo>
                  <a:pt x="976604" y="226860"/>
                </a:lnTo>
                <a:lnTo>
                  <a:pt x="976604" y="212534"/>
                </a:lnTo>
                <a:lnTo>
                  <a:pt x="970534" y="203390"/>
                </a:lnTo>
                <a:lnTo>
                  <a:pt x="960983" y="196875"/>
                </a:lnTo>
                <a:lnTo>
                  <a:pt x="959993" y="196202"/>
                </a:lnTo>
                <a:lnTo>
                  <a:pt x="946912" y="193560"/>
                </a:lnTo>
                <a:lnTo>
                  <a:pt x="933856" y="196240"/>
                </a:lnTo>
                <a:lnTo>
                  <a:pt x="923277" y="203492"/>
                </a:lnTo>
                <a:lnTo>
                  <a:pt x="916190" y="214147"/>
                </a:lnTo>
                <a:lnTo>
                  <a:pt x="913638" y="226860"/>
                </a:lnTo>
                <a:lnTo>
                  <a:pt x="913587" y="227228"/>
                </a:lnTo>
                <a:lnTo>
                  <a:pt x="916139" y="240118"/>
                </a:lnTo>
                <a:lnTo>
                  <a:pt x="923137" y="250710"/>
                </a:lnTo>
                <a:lnTo>
                  <a:pt x="933653" y="257898"/>
                </a:lnTo>
                <a:lnTo>
                  <a:pt x="946708" y="260540"/>
                </a:lnTo>
                <a:lnTo>
                  <a:pt x="959853" y="257873"/>
                </a:lnTo>
                <a:lnTo>
                  <a:pt x="960843" y="257200"/>
                </a:lnTo>
                <a:lnTo>
                  <a:pt x="970457" y="250634"/>
                </a:lnTo>
                <a:lnTo>
                  <a:pt x="977544" y="239991"/>
                </a:lnTo>
                <a:lnTo>
                  <a:pt x="980097" y="227228"/>
                </a:lnTo>
                <a:lnTo>
                  <a:pt x="980122" y="226860"/>
                </a:lnTo>
              </a:path>
            </a:pathLst>
          </a:custGeom>
          <a:solidFill>
            <a:srgbClr val="88BEE7"/>
          </a:solidFill>
        </xdr:spPr>
      </xdr:sp>
    </xdr:grpSp>
    <xdr:clientData/>
  </xdr:twoCellAnchor>
  <xdr:twoCellAnchor editAs="oneCell">
    <xdr:from>
      <xdr:col>1</xdr:col>
      <xdr:colOff>314325</xdr:colOff>
      <xdr:row>14</xdr:row>
      <xdr:rowOff>57151</xdr:rowOff>
    </xdr:from>
    <xdr:to>
      <xdr:col>3</xdr:col>
      <xdr:colOff>15875</xdr:colOff>
      <xdr:row>17</xdr:row>
      <xdr:rowOff>114300</xdr:rowOff>
    </xdr:to>
    <xdr:grpSp>
      <xdr:nvGrpSpPr>
        <xdr:cNvPr id="11" name="Group 2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736889" y="2550969"/>
          <a:ext cx="512041" cy="555913"/>
          <a:chOff x="0" y="0"/>
          <a:chExt cx="463550" cy="463550"/>
        </a:xfrm>
      </xdr:grpSpPr>
      <xdr:pic>
        <xdr:nvPicPr>
          <xdr:cNvPr id="12" name="image2.png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72" y="3171"/>
            <a:ext cx="457200" cy="457200"/>
          </a:xfrm>
          <a:prstGeom prst="rect">
            <a:avLst/>
          </a:prstGeom>
        </xdr:spPr>
      </xdr:pic>
      <xdr:sp macro="" textlink="">
        <xdr:nvSpPr>
          <xdr:cNvPr id="13" name="Shape 26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oneCellAnchor>
    <xdr:from>
      <xdr:col>1</xdr:col>
      <xdr:colOff>342900</xdr:colOff>
      <xdr:row>17</xdr:row>
      <xdr:rowOff>66675</xdr:rowOff>
    </xdr:from>
    <xdr:ext cx="349968" cy="186654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36600" y="2879725"/>
          <a:ext cx="349968" cy="18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00">
              <a:latin typeface="Century Gothic" panose="020B0502020202020204" pitchFamily="34" charset="0"/>
            </a:rPr>
            <a:t>PINK</a:t>
          </a:r>
        </a:p>
      </xdr:txBody>
    </xdr:sp>
    <xdr:clientData/>
  </xdr:oneCellAnchor>
  <xdr:twoCellAnchor editAs="oneCell">
    <xdr:from>
      <xdr:col>3</xdr:col>
      <xdr:colOff>66675</xdr:colOff>
      <xdr:row>14</xdr:row>
      <xdr:rowOff>66674</xdr:rowOff>
    </xdr:from>
    <xdr:to>
      <xdr:col>4</xdr:col>
      <xdr:colOff>139700</xdr:colOff>
      <xdr:row>17</xdr:row>
      <xdr:rowOff>107948</xdr:rowOff>
    </xdr:to>
    <xdr:grpSp>
      <xdr:nvGrpSpPr>
        <xdr:cNvPr id="15" name="Group 2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1299730" y="2560492"/>
          <a:ext cx="557934" cy="540038"/>
          <a:chOff x="0" y="0"/>
          <a:chExt cx="463550" cy="463550"/>
        </a:xfrm>
      </xdr:grpSpPr>
      <xdr:pic>
        <xdr:nvPicPr>
          <xdr:cNvPr id="16" name="image1.png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64" y="3171"/>
            <a:ext cx="457200" cy="457200"/>
          </a:xfrm>
          <a:prstGeom prst="rect">
            <a:avLst/>
          </a:prstGeom>
        </xdr:spPr>
      </xdr:pic>
      <xdr:sp macro="" textlink="">
        <xdr:nvSpPr>
          <xdr:cNvPr id="17" name="Shape 23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oneCellAnchor>
    <xdr:from>
      <xdr:col>3</xdr:col>
      <xdr:colOff>85725</xdr:colOff>
      <xdr:row>17</xdr:row>
      <xdr:rowOff>66675</xdr:rowOff>
    </xdr:from>
    <xdr:ext cx="355995" cy="186654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54125" y="2879725"/>
          <a:ext cx="355995" cy="18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00">
              <a:latin typeface="Century Gothic" panose="020B0502020202020204" pitchFamily="34" charset="0"/>
            </a:rPr>
            <a:t>BLUE</a:t>
          </a:r>
        </a:p>
      </xdr:txBody>
    </xdr:sp>
    <xdr:clientData/>
  </xdr:oneCellAnchor>
  <xdr:twoCellAnchor editAs="oneCell">
    <xdr:from>
      <xdr:col>4</xdr:col>
      <xdr:colOff>225425</xdr:colOff>
      <xdr:row>14</xdr:row>
      <xdr:rowOff>63500</xdr:rowOff>
    </xdr:from>
    <xdr:to>
      <xdr:col>5</xdr:col>
      <xdr:colOff>273050</xdr:colOff>
      <xdr:row>17</xdr:row>
      <xdr:rowOff>101599</xdr:rowOff>
    </xdr:to>
    <xdr:grpSp>
      <xdr:nvGrpSpPr>
        <xdr:cNvPr id="19" name="Group 2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1943389" y="2557318"/>
          <a:ext cx="532534" cy="536863"/>
          <a:chOff x="0" y="0"/>
          <a:chExt cx="463550" cy="463550"/>
        </a:xfrm>
      </xdr:grpSpPr>
      <xdr:pic>
        <xdr:nvPicPr>
          <xdr:cNvPr id="20" name="image3.png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69" y="3171"/>
            <a:ext cx="457200" cy="457200"/>
          </a:xfrm>
          <a:prstGeom prst="rect">
            <a:avLst/>
          </a:prstGeom>
        </xdr:spPr>
      </xdr:pic>
      <xdr:sp macro="" textlink="">
        <xdr:nvSpPr>
          <xdr:cNvPr id="21" name="Shape 29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oneCellAnchor>
    <xdr:from>
      <xdr:col>4</xdr:col>
      <xdr:colOff>177800</xdr:colOff>
      <xdr:row>17</xdr:row>
      <xdr:rowOff>66675</xdr:rowOff>
    </xdr:from>
    <xdr:ext cx="462819" cy="186654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803400" y="2879725"/>
          <a:ext cx="462819" cy="18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00">
              <a:latin typeface="Century Gothic" panose="020B0502020202020204" pitchFamily="34" charset="0"/>
            </a:rPr>
            <a:t>CREAM</a:t>
          </a:r>
        </a:p>
      </xdr:txBody>
    </xdr:sp>
    <xdr:clientData/>
  </xdr:oneCellAnchor>
  <xdr:twoCellAnchor editAs="oneCell">
    <xdr:from>
      <xdr:col>5</xdr:col>
      <xdr:colOff>368300</xdr:colOff>
      <xdr:row>14</xdr:row>
      <xdr:rowOff>76200</xdr:rowOff>
    </xdr:from>
    <xdr:to>
      <xdr:col>7</xdr:col>
      <xdr:colOff>0</xdr:colOff>
      <xdr:row>17</xdr:row>
      <xdr:rowOff>95249</xdr:rowOff>
    </xdr:to>
    <xdr:pic>
      <xdr:nvPicPr>
        <xdr:cNvPr id="23" name="image19.jpe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1100" y="2387600"/>
          <a:ext cx="546100" cy="514350"/>
        </a:xfrm>
        <a:prstGeom prst="rect">
          <a:avLst/>
        </a:prstGeom>
      </xdr:spPr>
    </xdr:pic>
    <xdr:clientData/>
  </xdr:twoCellAnchor>
  <xdr:oneCellAnchor>
    <xdr:from>
      <xdr:col>5</xdr:col>
      <xdr:colOff>390525</xdr:colOff>
      <xdr:row>17</xdr:row>
      <xdr:rowOff>66675</xdr:rowOff>
    </xdr:from>
    <xdr:ext cx="400879" cy="186654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473325" y="2879725"/>
          <a:ext cx="400879" cy="18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00">
              <a:latin typeface="Century Gothic" panose="020B0502020202020204" pitchFamily="34" charset="0"/>
            </a:rPr>
            <a:t>GRAY</a:t>
          </a:r>
        </a:p>
      </xdr:txBody>
    </xdr:sp>
    <xdr:clientData/>
  </xdr:oneCellAnchor>
  <xdr:twoCellAnchor editAs="oneCell">
    <xdr:from>
      <xdr:col>7</xdr:col>
      <xdr:colOff>95250</xdr:colOff>
      <xdr:row>14</xdr:row>
      <xdr:rowOff>66674</xdr:rowOff>
    </xdr:from>
    <xdr:to>
      <xdr:col>8</xdr:col>
      <xdr:colOff>139700</xdr:colOff>
      <xdr:row>17</xdr:row>
      <xdr:rowOff>82549</xdr:rowOff>
    </xdr:to>
    <xdr:pic>
      <xdr:nvPicPr>
        <xdr:cNvPr id="25" name="image16.jpe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450" y="2378074"/>
          <a:ext cx="501650" cy="517526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238126</xdr:colOff>
      <xdr:row>14</xdr:row>
      <xdr:rowOff>60324</xdr:rowOff>
    </xdr:from>
    <xdr:to>
      <xdr:col>9</xdr:col>
      <xdr:colOff>295276</xdr:colOff>
      <xdr:row>17</xdr:row>
      <xdr:rowOff>82549</xdr:rowOff>
    </xdr:to>
    <xdr:pic>
      <xdr:nvPicPr>
        <xdr:cNvPr id="26" name="image17.jpe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526" y="2371724"/>
          <a:ext cx="514350" cy="517526"/>
        </a:xfrm>
        <a:prstGeom prst="rect">
          <a:avLst/>
        </a:prstGeom>
      </xdr:spPr>
    </xdr:pic>
    <xdr:clientData/>
  </xdr:twoCellAnchor>
  <xdr:twoCellAnchor editAs="oneCell">
    <xdr:from>
      <xdr:col>9</xdr:col>
      <xdr:colOff>406399</xdr:colOff>
      <xdr:row>14</xdr:row>
      <xdr:rowOff>69849</xdr:rowOff>
    </xdr:from>
    <xdr:to>
      <xdr:col>11</xdr:col>
      <xdr:colOff>66674</xdr:colOff>
      <xdr:row>17</xdr:row>
      <xdr:rowOff>88898</xdr:rowOff>
    </xdr:to>
    <xdr:pic>
      <xdr:nvPicPr>
        <xdr:cNvPr id="27" name="image18.jpe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1199" y="2381249"/>
          <a:ext cx="581025" cy="508000"/>
        </a:xfrm>
        <a:prstGeom prst="rect">
          <a:avLst/>
        </a:prstGeom>
      </xdr:spPr>
    </xdr:pic>
    <xdr:clientData/>
  </xdr:twoCellAnchor>
  <xdr:oneCellAnchor>
    <xdr:from>
      <xdr:col>6</xdr:col>
      <xdr:colOff>377825</xdr:colOff>
      <xdr:row>17</xdr:row>
      <xdr:rowOff>47625</xdr:rowOff>
    </xdr:from>
    <xdr:ext cx="805542" cy="280974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917825" y="2860675"/>
          <a:ext cx="805542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>
              <a:latin typeface="Century Gothic" panose="020B0502020202020204" pitchFamily="34" charset="0"/>
            </a:rPr>
            <a:t>GRAY DIAMOND</a:t>
          </a:r>
        </a:p>
        <a:p>
          <a:pPr algn="ctr"/>
          <a:r>
            <a:rPr lang="en-US" sz="600">
              <a:latin typeface="Century Gothic" panose="020B0502020202020204" pitchFamily="34" charset="0"/>
            </a:rPr>
            <a:t>&amp;</a:t>
          </a:r>
          <a:r>
            <a:rPr lang="en-US" sz="600" baseline="0">
              <a:latin typeface="Century Gothic" panose="020B0502020202020204" pitchFamily="34" charset="0"/>
            </a:rPr>
            <a:t> LEAVES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120707</xdr:colOff>
      <xdr:row>17</xdr:row>
      <xdr:rowOff>41275</xdr:rowOff>
    </xdr:from>
    <xdr:ext cx="754630" cy="280974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575107" y="2854325"/>
          <a:ext cx="754630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>
              <a:latin typeface="Century Gothic" panose="020B0502020202020204" pitchFamily="34" charset="0"/>
            </a:rPr>
            <a:t>PINK DIAMOND</a:t>
          </a:r>
        </a:p>
        <a:p>
          <a:pPr algn="ctr"/>
          <a:r>
            <a:rPr lang="en-US" sz="600">
              <a:latin typeface="Century Gothic" panose="020B0502020202020204" pitchFamily="34" charset="0"/>
            </a:rPr>
            <a:t>&amp;</a:t>
          </a:r>
          <a:r>
            <a:rPr lang="en-US" sz="600" baseline="0">
              <a:latin typeface="Century Gothic" panose="020B0502020202020204" pitchFamily="34" charset="0"/>
            </a:rPr>
            <a:t> LEAVES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9</xdr:col>
      <xdr:colOff>412161</xdr:colOff>
      <xdr:row>17</xdr:row>
      <xdr:rowOff>50800</xdr:rowOff>
    </xdr:from>
    <xdr:ext cx="533672" cy="280974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323761" y="2863850"/>
          <a:ext cx="533672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>
              <a:latin typeface="Century Gothic" panose="020B0502020202020204" pitchFamily="34" charset="0"/>
            </a:rPr>
            <a:t>PINK MINI</a:t>
          </a:r>
        </a:p>
        <a:p>
          <a:pPr algn="ctr"/>
          <a:r>
            <a:rPr lang="en-US" sz="600">
              <a:latin typeface="Century Gothic" panose="020B0502020202020204" pitchFamily="34" charset="0"/>
            </a:rPr>
            <a:t>HEARTS</a:t>
          </a:r>
        </a:p>
      </xdr:txBody>
    </xdr:sp>
    <xdr:clientData/>
  </xdr:oneCellAnchor>
  <xdr:twoCellAnchor editAs="oneCell">
    <xdr:from>
      <xdr:col>0</xdr:col>
      <xdr:colOff>38100</xdr:colOff>
      <xdr:row>31</xdr:row>
      <xdr:rowOff>44450</xdr:rowOff>
    </xdr:from>
    <xdr:to>
      <xdr:col>1</xdr:col>
      <xdr:colOff>47625</xdr:colOff>
      <xdr:row>34</xdr:row>
      <xdr:rowOff>3175</xdr:rowOff>
    </xdr:to>
    <xdr:grpSp>
      <xdr:nvGrpSpPr>
        <xdr:cNvPr id="31" name="Group 2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38100" y="5392305"/>
          <a:ext cx="432089" cy="457488"/>
          <a:chOff x="0" y="0"/>
          <a:chExt cx="463550" cy="463550"/>
        </a:xfrm>
      </xdr:grpSpPr>
      <xdr:pic>
        <xdr:nvPicPr>
          <xdr:cNvPr id="32" name="image2.png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72" y="3171"/>
            <a:ext cx="457200" cy="457200"/>
          </a:xfrm>
          <a:prstGeom prst="rect">
            <a:avLst/>
          </a:prstGeom>
        </xdr:spPr>
      </xdr:pic>
      <xdr:sp macro="" textlink="">
        <xdr:nvSpPr>
          <xdr:cNvPr id="33" name="Shape 26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oneCellAnchor>
    <xdr:from>
      <xdr:col>0</xdr:col>
      <xdr:colOff>44450</xdr:colOff>
      <xdr:row>33</xdr:row>
      <xdr:rowOff>142875</xdr:rowOff>
    </xdr:from>
    <xdr:ext cx="349968" cy="186654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4450" y="5794375"/>
          <a:ext cx="349968" cy="18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00">
              <a:latin typeface="Century Gothic" panose="020B0502020202020204" pitchFamily="34" charset="0"/>
            </a:rPr>
            <a:t>PINK</a:t>
          </a:r>
        </a:p>
      </xdr:txBody>
    </xdr:sp>
    <xdr:clientData/>
  </xdr:oneCellAnchor>
  <xdr:twoCellAnchor editAs="oneCell">
    <xdr:from>
      <xdr:col>1</xdr:col>
      <xdr:colOff>88899</xdr:colOff>
      <xdr:row>30</xdr:row>
      <xdr:rowOff>19050</xdr:rowOff>
    </xdr:from>
    <xdr:to>
      <xdr:col>2</xdr:col>
      <xdr:colOff>66674</xdr:colOff>
      <xdr:row>32</xdr:row>
      <xdr:rowOff>142877</xdr:rowOff>
    </xdr:to>
    <xdr:grpSp>
      <xdr:nvGrpSpPr>
        <xdr:cNvPr id="35" name="Group 2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511463" y="5200650"/>
          <a:ext cx="462684" cy="456336"/>
          <a:chOff x="0" y="0"/>
          <a:chExt cx="463550" cy="463550"/>
        </a:xfrm>
      </xdr:grpSpPr>
      <xdr:pic>
        <xdr:nvPicPr>
          <xdr:cNvPr id="36" name="image1.png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64" y="3171"/>
            <a:ext cx="457200" cy="457200"/>
          </a:xfrm>
          <a:prstGeom prst="rect">
            <a:avLst/>
          </a:prstGeom>
        </xdr:spPr>
      </xdr:pic>
      <xdr:sp macro="" textlink="">
        <xdr:nvSpPr>
          <xdr:cNvPr id="37" name="Shape 23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oneCellAnchor>
    <xdr:from>
      <xdr:col>1</xdr:col>
      <xdr:colOff>101600</xdr:colOff>
      <xdr:row>32</xdr:row>
      <xdr:rowOff>114300</xdr:rowOff>
    </xdr:from>
    <xdr:ext cx="355995" cy="186654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95300" y="5600700"/>
          <a:ext cx="355995" cy="18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00">
              <a:latin typeface="Century Gothic" panose="020B0502020202020204" pitchFamily="34" charset="0"/>
            </a:rPr>
            <a:t>BLUE</a:t>
          </a:r>
        </a:p>
      </xdr:txBody>
    </xdr:sp>
    <xdr:clientData/>
  </xdr:oneCellAnchor>
  <xdr:twoCellAnchor editAs="oneCell">
    <xdr:from>
      <xdr:col>2</xdr:col>
      <xdr:colOff>111125</xdr:colOff>
      <xdr:row>30</xdr:row>
      <xdr:rowOff>123825</xdr:rowOff>
    </xdr:from>
    <xdr:to>
      <xdr:col>3</xdr:col>
      <xdr:colOff>206375</xdr:colOff>
      <xdr:row>33</xdr:row>
      <xdr:rowOff>95251</xdr:rowOff>
    </xdr:to>
    <xdr:grpSp>
      <xdr:nvGrpSpPr>
        <xdr:cNvPr id="39" name="Group 2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1018598" y="5305425"/>
          <a:ext cx="420832" cy="470190"/>
          <a:chOff x="0" y="0"/>
          <a:chExt cx="463550" cy="463550"/>
        </a:xfrm>
      </xdr:grpSpPr>
      <xdr:pic>
        <xdr:nvPicPr>
          <xdr:cNvPr id="40" name="image3.png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69" y="3171"/>
            <a:ext cx="457200" cy="457200"/>
          </a:xfrm>
          <a:prstGeom prst="rect">
            <a:avLst/>
          </a:prstGeom>
        </xdr:spPr>
      </xdr:pic>
      <xdr:sp macro="" textlink="">
        <xdr:nvSpPr>
          <xdr:cNvPr id="41" name="Shape 29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oneCellAnchor>
    <xdr:from>
      <xdr:col>2</xdr:col>
      <xdr:colOff>47625</xdr:colOff>
      <xdr:row>33</xdr:row>
      <xdr:rowOff>133350</xdr:rowOff>
    </xdr:from>
    <xdr:ext cx="462819" cy="186654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98525" y="5784850"/>
          <a:ext cx="462819" cy="18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00">
              <a:latin typeface="Century Gothic" panose="020B0502020202020204" pitchFamily="34" charset="0"/>
            </a:rPr>
            <a:t>CREAM</a:t>
          </a:r>
        </a:p>
      </xdr:txBody>
    </xdr:sp>
    <xdr:clientData/>
  </xdr:oneCellAnchor>
  <xdr:twoCellAnchor editAs="oneCell">
    <xdr:from>
      <xdr:col>3</xdr:col>
      <xdr:colOff>244474</xdr:colOff>
      <xdr:row>30</xdr:row>
      <xdr:rowOff>15875</xdr:rowOff>
    </xdr:from>
    <xdr:to>
      <xdr:col>4</xdr:col>
      <xdr:colOff>225425</xdr:colOff>
      <xdr:row>33</xdr:row>
      <xdr:rowOff>28577</xdr:rowOff>
    </xdr:to>
    <xdr:pic>
      <xdr:nvPicPr>
        <xdr:cNvPr id="43" name="image19.jpe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874" y="5172075"/>
          <a:ext cx="438151" cy="508000"/>
        </a:xfrm>
        <a:prstGeom prst="rect">
          <a:avLst/>
        </a:prstGeom>
      </xdr:spPr>
    </xdr:pic>
    <xdr:clientData/>
  </xdr:twoCellAnchor>
  <xdr:oneCellAnchor>
    <xdr:from>
      <xdr:col>3</xdr:col>
      <xdr:colOff>200821</xdr:colOff>
      <xdr:row>32</xdr:row>
      <xdr:rowOff>142875</xdr:rowOff>
    </xdr:from>
    <xdr:ext cx="529952" cy="280974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369221" y="5629275"/>
          <a:ext cx="529952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>
              <a:latin typeface="Century Gothic" panose="020B0502020202020204" pitchFamily="34" charset="0"/>
            </a:rPr>
            <a:t>HEATHER</a:t>
          </a:r>
          <a:r>
            <a:rPr lang="en-US" sz="600" baseline="0">
              <a:latin typeface="Century Gothic" panose="020B0502020202020204" pitchFamily="34" charset="0"/>
            </a:rPr>
            <a:t> </a:t>
          </a:r>
        </a:p>
        <a:p>
          <a:pPr algn="ctr"/>
          <a:r>
            <a:rPr lang="en-US" sz="600">
              <a:latin typeface="Century Gothic" panose="020B0502020202020204" pitchFamily="34" charset="0"/>
            </a:rPr>
            <a:t>GRAY</a:t>
          </a:r>
        </a:p>
      </xdr:txBody>
    </xdr:sp>
    <xdr:clientData/>
  </xdr:oneCellAnchor>
  <xdr:twoCellAnchor editAs="oneCell">
    <xdr:from>
      <xdr:col>4</xdr:col>
      <xdr:colOff>266699</xdr:colOff>
      <xdr:row>30</xdr:row>
      <xdr:rowOff>133350</xdr:rowOff>
    </xdr:from>
    <xdr:to>
      <xdr:col>5</xdr:col>
      <xdr:colOff>279399</xdr:colOff>
      <xdr:row>33</xdr:row>
      <xdr:rowOff>123827</xdr:rowOff>
    </xdr:to>
    <xdr:grpSp>
      <xdr:nvGrpSpPr>
        <xdr:cNvPr id="52" name="Group 5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1984663" y="5314950"/>
          <a:ext cx="497609" cy="489241"/>
          <a:chOff x="0" y="0"/>
          <a:chExt cx="463550" cy="463550"/>
        </a:xfrm>
      </xdr:grpSpPr>
      <xdr:pic>
        <xdr:nvPicPr>
          <xdr:cNvPr id="53" name="image9.png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77" y="3171"/>
            <a:ext cx="457200" cy="457200"/>
          </a:xfrm>
          <a:prstGeom prst="rect">
            <a:avLst/>
          </a:prstGeom>
        </xdr:spPr>
      </xdr:pic>
      <xdr:sp macro="" textlink="">
        <xdr:nvSpPr>
          <xdr:cNvPr id="54" name="Shape 57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oneCellAnchor>
    <xdr:from>
      <xdr:col>4</xdr:col>
      <xdr:colOff>298450</xdr:colOff>
      <xdr:row>33</xdr:row>
      <xdr:rowOff>123825</xdr:rowOff>
    </xdr:from>
    <xdr:ext cx="388248" cy="186654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924050" y="5775325"/>
          <a:ext cx="388248" cy="18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00">
              <a:latin typeface="Century Gothic" panose="020B0502020202020204" pitchFamily="34" charset="0"/>
            </a:rPr>
            <a:t>SAGE</a:t>
          </a:r>
        </a:p>
      </xdr:txBody>
    </xdr:sp>
    <xdr:clientData/>
  </xdr:oneCellAnchor>
  <xdr:twoCellAnchor editAs="oneCell">
    <xdr:from>
      <xdr:col>5</xdr:col>
      <xdr:colOff>327025</xdr:colOff>
      <xdr:row>30</xdr:row>
      <xdr:rowOff>31750</xdr:rowOff>
    </xdr:from>
    <xdr:to>
      <xdr:col>6</xdr:col>
      <xdr:colOff>352425</xdr:colOff>
      <xdr:row>33</xdr:row>
      <xdr:rowOff>25402</xdr:rowOff>
    </xdr:to>
    <xdr:pic>
      <xdr:nvPicPr>
        <xdr:cNvPr id="56" name="image12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825" y="5187950"/>
          <a:ext cx="476250" cy="488950"/>
        </a:xfrm>
        <a:prstGeom prst="rect">
          <a:avLst/>
        </a:prstGeom>
      </xdr:spPr>
    </xdr:pic>
    <xdr:clientData/>
  </xdr:twoCellAnchor>
  <xdr:oneCellAnchor>
    <xdr:from>
      <xdr:col>5</xdr:col>
      <xdr:colOff>258471</xdr:colOff>
      <xdr:row>32</xdr:row>
      <xdr:rowOff>158750</xdr:rowOff>
    </xdr:from>
    <xdr:ext cx="630557" cy="280974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341271" y="5645150"/>
          <a:ext cx="630557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>
              <a:latin typeface="Century Gothic" panose="020B0502020202020204" pitchFamily="34" charset="0"/>
            </a:rPr>
            <a:t>NAVY</a:t>
          </a:r>
        </a:p>
        <a:p>
          <a:pPr algn="ctr"/>
          <a:r>
            <a:rPr lang="en-US" sz="600">
              <a:latin typeface="Century Gothic" panose="020B0502020202020204" pitchFamily="34" charset="0"/>
            </a:rPr>
            <a:t>HEDGEHOG</a:t>
          </a:r>
        </a:p>
      </xdr:txBody>
    </xdr:sp>
    <xdr:clientData/>
  </xdr:oneCellAnchor>
  <xdr:twoCellAnchor editAs="oneCell">
    <xdr:from>
      <xdr:col>6</xdr:col>
      <xdr:colOff>406400</xdr:colOff>
      <xdr:row>30</xdr:row>
      <xdr:rowOff>111125</xdr:rowOff>
    </xdr:from>
    <xdr:to>
      <xdr:col>7</xdr:col>
      <xdr:colOff>389117</xdr:colOff>
      <xdr:row>33</xdr:row>
      <xdr:rowOff>122458</xdr:rowOff>
    </xdr:to>
    <xdr:pic>
      <xdr:nvPicPr>
        <xdr:cNvPr id="59" name="image13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6400" y="5267325"/>
          <a:ext cx="439917" cy="512981"/>
        </a:xfrm>
        <a:prstGeom prst="rect">
          <a:avLst/>
        </a:prstGeom>
      </xdr:spPr>
    </xdr:pic>
    <xdr:clientData/>
  </xdr:twoCellAnchor>
  <xdr:oneCellAnchor>
    <xdr:from>
      <xdr:col>6</xdr:col>
      <xdr:colOff>324860</xdr:colOff>
      <xdr:row>33</xdr:row>
      <xdr:rowOff>92075</xdr:rowOff>
    </xdr:from>
    <xdr:ext cx="631135" cy="280974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864860" y="5743575"/>
          <a:ext cx="631135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>
              <a:latin typeface="Century Gothic" panose="020B0502020202020204" pitchFamily="34" charset="0"/>
            </a:rPr>
            <a:t>WHITE</a:t>
          </a:r>
          <a:r>
            <a:rPr lang="en-US" sz="600" baseline="0">
              <a:latin typeface="Century Gothic" panose="020B0502020202020204" pitchFamily="34" charset="0"/>
            </a:rPr>
            <a:t> LAMB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SCRIBBLE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7</xdr:col>
      <xdr:colOff>450849</xdr:colOff>
      <xdr:row>30</xdr:row>
      <xdr:rowOff>9525</xdr:rowOff>
    </xdr:from>
    <xdr:to>
      <xdr:col>9</xdr:col>
      <xdr:colOff>2596</xdr:colOff>
      <xdr:row>33</xdr:row>
      <xdr:rowOff>25402</xdr:rowOff>
    </xdr:to>
    <xdr:grpSp>
      <xdr:nvGrpSpPr>
        <xdr:cNvPr id="64" name="Group 4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3623540" y="5191125"/>
          <a:ext cx="521565" cy="514641"/>
          <a:chOff x="0" y="0"/>
          <a:chExt cx="463550" cy="463550"/>
        </a:xfrm>
      </xdr:grpSpPr>
      <xdr:pic>
        <xdr:nvPicPr>
          <xdr:cNvPr id="65" name="image5.png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73" y="3175"/>
            <a:ext cx="457200" cy="457200"/>
          </a:xfrm>
          <a:prstGeom prst="rect">
            <a:avLst/>
          </a:prstGeom>
        </xdr:spPr>
      </xdr:pic>
      <xdr:sp macro="" textlink="">
        <xdr:nvSpPr>
          <xdr:cNvPr id="66" name="Shape 4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oneCellAnchor>
    <xdr:from>
      <xdr:col>7</xdr:col>
      <xdr:colOff>399032</xdr:colOff>
      <xdr:row>33</xdr:row>
      <xdr:rowOff>3175</xdr:rowOff>
    </xdr:from>
    <xdr:ext cx="558999" cy="280974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396232" y="5654675"/>
          <a:ext cx="558999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>
              <a:latin typeface="Century Gothic" panose="020B0502020202020204" pitchFamily="34" charset="0"/>
            </a:rPr>
            <a:t>SILVER</a:t>
          </a:r>
          <a:r>
            <a:rPr lang="en-US" sz="600" baseline="0">
              <a:latin typeface="Century Gothic" panose="020B0502020202020204" pitchFamily="34" charset="0"/>
            </a:rPr>
            <a:t> PIN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DOT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9</xdr:col>
      <xdr:colOff>34925</xdr:colOff>
      <xdr:row>30</xdr:row>
      <xdr:rowOff>104775</xdr:rowOff>
    </xdr:from>
    <xdr:to>
      <xdr:col>10</xdr:col>
      <xdr:colOff>15875</xdr:colOff>
      <xdr:row>33</xdr:row>
      <xdr:rowOff>132930</xdr:rowOff>
    </xdr:to>
    <xdr:pic>
      <xdr:nvPicPr>
        <xdr:cNvPr id="71" name="image11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525" y="5260975"/>
          <a:ext cx="438150" cy="523453"/>
        </a:xfrm>
        <a:prstGeom prst="rect">
          <a:avLst/>
        </a:prstGeom>
      </xdr:spPr>
    </xdr:pic>
    <xdr:clientData/>
  </xdr:twoCellAnchor>
  <xdr:oneCellAnchor>
    <xdr:from>
      <xdr:col>9</xdr:col>
      <xdr:colOff>60325</xdr:colOff>
      <xdr:row>33</xdr:row>
      <xdr:rowOff>117475</xdr:rowOff>
    </xdr:from>
    <xdr:ext cx="508000" cy="186654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971925" y="5768975"/>
          <a:ext cx="508000" cy="18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600">
              <a:latin typeface="Century Gothic" panose="020B0502020202020204" pitchFamily="34" charset="0"/>
            </a:rPr>
            <a:t>WHITE</a:t>
          </a:r>
        </a:p>
      </xdr:txBody>
    </xdr:sp>
    <xdr:clientData/>
  </xdr:oneCellAnchor>
  <xdr:twoCellAnchor editAs="oneCell">
    <xdr:from>
      <xdr:col>10</xdr:col>
      <xdr:colOff>85725</xdr:colOff>
      <xdr:row>30</xdr:row>
      <xdr:rowOff>28575</xdr:rowOff>
    </xdr:from>
    <xdr:to>
      <xdr:col>11</xdr:col>
      <xdr:colOff>47625</xdr:colOff>
      <xdr:row>33</xdr:row>
      <xdr:rowOff>38102</xdr:rowOff>
    </xdr:to>
    <xdr:pic>
      <xdr:nvPicPr>
        <xdr:cNvPr id="73" name="image14.pn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525" y="5184775"/>
          <a:ext cx="419100" cy="504825"/>
        </a:xfrm>
        <a:prstGeom prst="rect">
          <a:avLst/>
        </a:prstGeom>
      </xdr:spPr>
    </xdr:pic>
    <xdr:clientData/>
  </xdr:twoCellAnchor>
  <xdr:oneCellAnchor>
    <xdr:from>
      <xdr:col>10</xdr:col>
      <xdr:colOff>14405</xdr:colOff>
      <xdr:row>33</xdr:row>
      <xdr:rowOff>0</xdr:rowOff>
    </xdr:from>
    <xdr:ext cx="528158" cy="280974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383205" y="5651500"/>
          <a:ext cx="528158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>
              <a:latin typeface="Century Gothic" panose="020B0502020202020204" pitchFamily="34" charset="0"/>
            </a:rPr>
            <a:t>PINK DOT</a:t>
          </a:r>
        </a:p>
        <a:p>
          <a:pPr algn="ctr"/>
          <a:r>
            <a:rPr lang="en-US" sz="600">
              <a:latin typeface="Century Gothic" panose="020B0502020202020204" pitchFamily="34" charset="0"/>
            </a:rPr>
            <a:t>PINK</a:t>
          </a:r>
        </a:p>
      </xdr:txBody>
    </xdr:sp>
    <xdr:clientData/>
  </xdr:oneCellAnchor>
  <xdr:twoCellAnchor editAs="oneCell">
    <xdr:from>
      <xdr:col>11</xdr:col>
      <xdr:colOff>123825</xdr:colOff>
      <xdr:row>30</xdr:row>
      <xdr:rowOff>111125</xdr:rowOff>
    </xdr:from>
    <xdr:to>
      <xdr:col>12</xdr:col>
      <xdr:colOff>88361</xdr:colOff>
      <xdr:row>33</xdr:row>
      <xdr:rowOff>132827</xdr:rowOff>
    </xdr:to>
    <xdr:pic>
      <xdr:nvPicPr>
        <xdr:cNvPr id="75" name="image15.pn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9825" y="5267325"/>
          <a:ext cx="421736" cy="517000"/>
        </a:xfrm>
        <a:prstGeom prst="rect">
          <a:avLst/>
        </a:prstGeom>
      </xdr:spPr>
    </xdr:pic>
    <xdr:clientData/>
  </xdr:twoCellAnchor>
  <xdr:oneCellAnchor>
    <xdr:from>
      <xdr:col>11</xdr:col>
      <xdr:colOff>35709</xdr:colOff>
      <xdr:row>33</xdr:row>
      <xdr:rowOff>104775</xdr:rowOff>
    </xdr:from>
    <xdr:ext cx="568104" cy="280974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861709" y="5756275"/>
          <a:ext cx="568104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>
              <a:latin typeface="Century Gothic" panose="020B0502020202020204" pitchFamily="34" charset="0"/>
            </a:rPr>
            <a:t>BABY BLUE</a:t>
          </a:r>
        </a:p>
        <a:p>
          <a:pPr algn="ctr"/>
          <a:r>
            <a:rPr lang="en-US" sz="600">
              <a:latin typeface="Century Gothic" panose="020B0502020202020204" pitchFamily="34" charset="0"/>
            </a:rPr>
            <a:t>BUNNIES</a:t>
          </a:r>
        </a:p>
      </xdr:txBody>
    </xdr:sp>
    <xdr:clientData/>
  </xdr:oneCellAnchor>
  <xdr:twoCellAnchor editAs="oneCell">
    <xdr:from>
      <xdr:col>12</xdr:col>
      <xdr:colOff>155575</xdr:colOff>
      <xdr:row>30</xdr:row>
      <xdr:rowOff>22225</xdr:rowOff>
    </xdr:from>
    <xdr:to>
      <xdr:col>13</xdr:col>
      <xdr:colOff>101600</xdr:colOff>
      <xdr:row>33</xdr:row>
      <xdr:rowOff>47627</xdr:rowOff>
    </xdr:to>
    <xdr:pic>
      <xdr:nvPicPr>
        <xdr:cNvPr id="77" name="image10.pn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5178425"/>
          <a:ext cx="409575" cy="520700"/>
        </a:xfrm>
        <a:prstGeom prst="rect">
          <a:avLst/>
        </a:prstGeom>
      </xdr:spPr>
    </xdr:pic>
    <xdr:clientData/>
  </xdr:twoCellAnchor>
  <xdr:oneCellAnchor>
    <xdr:from>
      <xdr:col>12</xdr:col>
      <xdr:colOff>47148</xdr:colOff>
      <xdr:row>33</xdr:row>
      <xdr:rowOff>41275</xdr:rowOff>
    </xdr:from>
    <xdr:ext cx="691279" cy="280974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5330348" y="5692775"/>
          <a:ext cx="691279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>
              <a:latin typeface="Century Gothic" panose="020B0502020202020204" pitchFamily="34" charset="0"/>
            </a:rPr>
            <a:t>MULTI</a:t>
          </a:r>
          <a:r>
            <a:rPr lang="en-US" sz="600" baseline="0">
              <a:latin typeface="Century Gothic" panose="020B0502020202020204" pitchFamily="34" charset="0"/>
            </a:rPr>
            <a:t> COLOR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TRIANGLE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4</xdr:col>
      <xdr:colOff>101600</xdr:colOff>
      <xdr:row>51</xdr:row>
      <xdr:rowOff>25400</xdr:rowOff>
    </xdr:from>
    <xdr:to>
      <xdr:col>5</xdr:col>
      <xdr:colOff>142875</xdr:colOff>
      <xdr:row>54</xdr:row>
      <xdr:rowOff>20916</xdr:rowOff>
    </xdr:to>
    <xdr:grpSp>
      <xdr:nvGrpSpPr>
        <xdr:cNvPr id="113" name="Group 8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GrpSpPr/>
      </xdr:nvGrpSpPr>
      <xdr:grpSpPr>
        <a:xfrm>
          <a:off x="1819564" y="8719127"/>
          <a:ext cx="526184" cy="494280"/>
          <a:chOff x="0" y="0"/>
          <a:chExt cx="463550" cy="463550"/>
        </a:xfrm>
      </xdr:grpSpPr>
      <xdr:pic>
        <xdr:nvPicPr>
          <xdr:cNvPr id="114" name="image20.png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82" y="3175"/>
            <a:ext cx="457200" cy="457200"/>
          </a:xfrm>
          <a:prstGeom prst="rect">
            <a:avLst/>
          </a:prstGeom>
        </xdr:spPr>
      </xdr:pic>
      <xdr:sp macro="" textlink="">
        <xdr:nvSpPr>
          <xdr:cNvPr id="115" name="Shape 90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twoCellAnchor editAs="oneCell">
    <xdr:from>
      <xdr:col>5</xdr:col>
      <xdr:colOff>358775</xdr:colOff>
      <xdr:row>51</xdr:row>
      <xdr:rowOff>25400</xdr:rowOff>
    </xdr:from>
    <xdr:to>
      <xdr:col>6</xdr:col>
      <xdr:colOff>406400</xdr:colOff>
      <xdr:row>54</xdr:row>
      <xdr:rowOff>34925</xdr:rowOff>
    </xdr:to>
    <xdr:grpSp>
      <xdr:nvGrpSpPr>
        <xdr:cNvPr id="116" name="Group 11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GrpSpPr/>
      </xdr:nvGrpSpPr>
      <xdr:grpSpPr>
        <a:xfrm>
          <a:off x="2561648" y="8719127"/>
          <a:ext cx="532534" cy="508289"/>
          <a:chOff x="0" y="0"/>
          <a:chExt cx="463550" cy="463550"/>
        </a:xfrm>
      </xdr:grpSpPr>
      <xdr:pic>
        <xdr:nvPicPr>
          <xdr:cNvPr id="117" name="image24.png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76" y="3175"/>
            <a:ext cx="457200" cy="457200"/>
          </a:xfrm>
          <a:prstGeom prst="rect">
            <a:avLst/>
          </a:prstGeom>
        </xdr:spPr>
      </xdr:pic>
      <xdr:sp macro="" textlink="">
        <xdr:nvSpPr>
          <xdr:cNvPr id="118" name="Shape 121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twoCellAnchor editAs="oneCell">
    <xdr:from>
      <xdr:col>7</xdr:col>
      <xdr:colOff>92075</xdr:colOff>
      <xdr:row>51</xdr:row>
      <xdr:rowOff>28575</xdr:rowOff>
    </xdr:from>
    <xdr:to>
      <xdr:col>8</xdr:col>
      <xdr:colOff>101600</xdr:colOff>
      <xdr:row>54</xdr:row>
      <xdr:rowOff>47625</xdr:rowOff>
    </xdr:to>
    <xdr:grpSp>
      <xdr:nvGrpSpPr>
        <xdr:cNvPr id="119" name="Group 12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GrpSpPr/>
      </xdr:nvGrpSpPr>
      <xdr:grpSpPr>
        <a:xfrm>
          <a:off x="3264766" y="8722302"/>
          <a:ext cx="494434" cy="517814"/>
          <a:chOff x="0" y="0"/>
          <a:chExt cx="463550" cy="463550"/>
        </a:xfrm>
      </xdr:grpSpPr>
      <xdr:pic>
        <xdr:nvPicPr>
          <xdr:cNvPr id="120" name="image25.png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82" y="3175"/>
            <a:ext cx="457200" cy="457200"/>
          </a:xfrm>
          <a:prstGeom prst="rect">
            <a:avLst/>
          </a:prstGeom>
        </xdr:spPr>
      </xdr:pic>
      <xdr:sp macro="" textlink="">
        <xdr:nvSpPr>
          <xdr:cNvPr id="121" name="Shape 124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oneCellAnchor>
    <xdr:from>
      <xdr:col>4</xdr:col>
      <xdr:colOff>66285</xdr:colOff>
      <xdr:row>53</xdr:row>
      <xdr:rowOff>161925</xdr:rowOff>
    </xdr:from>
    <xdr:ext cx="586892" cy="280974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691885" y="8969375"/>
          <a:ext cx="586892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>
              <a:latin typeface="Century Gothic" panose="020B0502020202020204" pitchFamily="34" charset="0"/>
            </a:rPr>
            <a:t>CHEVRON</a:t>
          </a:r>
          <a:r>
            <a:rPr lang="en-US" sz="600" baseline="0">
              <a:latin typeface="Century Gothic" panose="020B0502020202020204" pitchFamily="34" charset="0"/>
            </a:rPr>
            <a:t> 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PINK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5</xdr:col>
      <xdr:colOff>323460</xdr:colOff>
      <xdr:row>54</xdr:row>
      <xdr:rowOff>6350</xdr:rowOff>
    </xdr:from>
    <xdr:ext cx="586892" cy="280974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406260" y="8978900"/>
          <a:ext cx="586892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>
              <a:latin typeface="Century Gothic" panose="020B0502020202020204" pitchFamily="34" charset="0"/>
            </a:rPr>
            <a:t>CHEVRON</a:t>
          </a:r>
          <a:r>
            <a:rPr lang="en-US" sz="600" baseline="0">
              <a:latin typeface="Century Gothic" panose="020B0502020202020204" pitchFamily="34" charset="0"/>
            </a:rPr>
            <a:t> 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TAUPE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7</xdr:col>
      <xdr:colOff>42298</xdr:colOff>
      <xdr:row>54</xdr:row>
      <xdr:rowOff>9525</xdr:rowOff>
    </xdr:from>
    <xdr:ext cx="584071" cy="280974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3039498" y="8982075"/>
          <a:ext cx="584071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>
              <a:latin typeface="Century Gothic" panose="020B0502020202020204" pitchFamily="34" charset="0"/>
            </a:rPr>
            <a:t>GRAY TREE</a:t>
          </a:r>
        </a:p>
        <a:p>
          <a:pPr algn="ctr"/>
          <a:r>
            <a:rPr lang="en-US" sz="600">
              <a:latin typeface="Century Gothic" panose="020B0502020202020204" pitchFamily="34" charset="0"/>
            </a:rPr>
            <a:t>LEAF</a:t>
          </a:r>
        </a:p>
      </xdr:txBody>
    </xdr:sp>
    <xdr:clientData/>
  </xdr:oneCellAnchor>
  <xdr:twoCellAnchor editAs="oneCell">
    <xdr:from>
      <xdr:col>4</xdr:col>
      <xdr:colOff>57150</xdr:colOff>
      <xdr:row>64</xdr:row>
      <xdr:rowOff>9525</xdr:rowOff>
    </xdr:from>
    <xdr:to>
      <xdr:col>5</xdr:col>
      <xdr:colOff>101600</xdr:colOff>
      <xdr:row>66</xdr:row>
      <xdr:rowOff>161922</xdr:rowOff>
    </xdr:to>
    <xdr:grpSp>
      <xdr:nvGrpSpPr>
        <xdr:cNvPr id="137" name="Group 9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GrpSpPr/>
      </xdr:nvGrpSpPr>
      <xdr:grpSpPr>
        <a:xfrm>
          <a:off x="1775114" y="10899198"/>
          <a:ext cx="529359" cy="484906"/>
          <a:chOff x="0" y="0"/>
          <a:chExt cx="463550" cy="463550"/>
        </a:xfrm>
      </xdr:grpSpPr>
      <xdr:pic>
        <xdr:nvPicPr>
          <xdr:cNvPr id="138" name="image21.png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69" y="3175"/>
            <a:ext cx="457200" cy="457200"/>
          </a:xfrm>
          <a:prstGeom prst="rect">
            <a:avLst/>
          </a:prstGeom>
        </xdr:spPr>
      </xdr:pic>
      <xdr:sp macro="" textlink="">
        <xdr:nvSpPr>
          <xdr:cNvPr id="139" name="Shape 100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twoCellAnchor editAs="oneCell">
    <xdr:from>
      <xdr:col>5</xdr:col>
      <xdr:colOff>327025</xdr:colOff>
      <xdr:row>64</xdr:row>
      <xdr:rowOff>15875</xdr:rowOff>
    </xdr:from>
    <xdr:to>
      <xdr:col>6</xdr:col>
      <xdr:colOff>333375</xdr:colOff>
      <xdr:row>66</xdr:row>
      <xdr:rowOff>165097</xdr:rowOff>
    </xdr:to>
    <xdr:grpSp>
      <xdr:nvGrpSpPr>
        <xdr:cNvPr id="140" name="Group 10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GrpSpPr/>
      </xdr:nvGrpSpPr>
      <xdr:grpSpPr>
        <a:xfrm>
          <a:off x="2529898" y="10905548"/>
          <a:ext cx="491259" cy="481731"/>
          <a:chOff x="0" y="0"/>
          <a:chExt cx="463550" cy="463550"/>
        </a:xfrm>
      </xdr:grpSpPr>
      <xdr:pic>
        <xdr:nvPicPr>
          <xdr:cNvPr id="141" name="image22.png">
            <a:extLst>
              <a:ext uri="{FF2B5EF4-FFF2-40B4-BE49-F238E27FC236}">
                <a16:creationId xmlns:a16="http://schemas.microsoft.com/office/drawing/2014/main" id="{00000000-0008-0000-0000-00008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85" y="3183"/>
            <a:ext cx="457187" cy="457199"/>
          </a:xfrm>
          <a:prstGeom prst="rect">
            <a:avLst/>
          </a:prstGeom>
        </xdr:spPr>
      </xdr:pic>
      <xdr:sp macro="" textlink="">
        <xdr:nvSpPr>
          <xdr:cNvPr id="142" name="Shape 103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twoCellAnchor editAs="oneCell">
    <xdr:from>
      <xdr:col>7</xdr:col>
      <xdr:colOff>53975</xdr:colOff>
      <xdr:row>64</xdr:row>
      <xdr:rowOff>15875</xdr:rowOff>
    </xdr:from>
    <xdr:to>
      <xdr:col>8</xdr:col>
      <xdr:colOff>101600</xdr:colOff>
      <xdr:row>66</xdr:row>
      <xdr:rowOff>165097</xdr:rowOff>
    </xdr:to>
    <xdr:grpSp>
      <xdr:nvGrpSpPr>
        <xdr:cNvPr id="143" name="Group 10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GrpSpPr/>
      </xdr:nvGrpSpPr>
      <xdr:grpSpPr>
        <a:xfrm>
          <a:off x="3226666" y="10905548"/>
          <a:ext cx="532534" cy="481731"/>
          <a:chOff x="0" y="0"/>
          <a:chExt cx="463550" cy="463550"/>
        </a:xfrm>
      </xdr:grpSpPr>
      <xdr:pic>
        <xdr:nvPicPr>
          <xdr:cNvPr id="144" name="image23.png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82" y="3183"/>
            <a:ext cx="457200" cy="457199"/>
          </a:xfrm>
          <a:prstGeom prst="rect">
            <a:avLst/>
          </a:prstGeom>
        </xdr:spPr>
      </xdr:pic>
      <xdr:sp macro="" textlink="">
        <xdr:nvSpPr>
          <xdr:cNvPr id="145" name="Shape 106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oneCellAnchor>
    <xdr:from>
      <xdr:col>4</xdr:col>
      <xdr:colOff>104775</xdr:colOff>
      <xdr:row>66</xdr:row>
      <xdr:rowOff>123825</xdr:rowOff>
    </xdr:from>
    <xdr:ext cx="349968" cy="186654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730375" y="11115675"/>
          <a:ext cx="349968" cy="18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00">
              <a:latin typeface="Century Gothic" panose="020B0502020202020204" pitchFamily="34" charset="0"/>
            </a:rPr>
            <a:t>PINK</a:t>
          </a:r>
        </a:p>
      </xdr:txBody>
    </xdr:sp>
    <xdr:clientData/>
  </xdr:oneCellAnchor>
  <xdr:oneCellAnchor>
    <xdr:from>
      <xdr:col>5</xdr:col>
      <xdr:colOff>361950</xdr:colOff>
      <xdr:row>66</xdr:row>
      <xdr:rowOff>123825</xdr:rowOff>
    </xdr:from>
    <xdr:ext cx="355995" cy="186654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2444750" y="11115675"/>
          <a:ext cx="355995" cy="18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00">
              <a:latin typeface="Century Gothic" panose="020B0502020202020204" pitchFamily="34" charset="0"/>
            </a:rPr>
            <a:t>BLUE</a:t>
          </a:r>
        </a:p>
      </xdr:txBody>
    </xdr:sp>
    <xdr:clientData/>
  </xdr:oneCellAnchor>
  <xdr:oneCellAnchor>
    <xdr:from>
      <xdr:col>7</xdr:col>
      <xdr:colOff>79375</xdr:colOff>
      <xdr:row>66</xdr:row>
      <xdr:rowOff>127000</xdr:rowOff>
    </xdr:from>
    <xdr:ext cx="462819" cy="186654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3076575" y="11118850"/>
          <a:ext cx="462819" cy="18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00">
              <a:latin typeface="Century Gothic" panose="020B0502020202020204" pitchFamily="34" charset="0"/>
            </a:rPr>
            <a:t>CREAM</a:t>
          </a:r>
        </a:p>
      </xdr:txBody>
    </xdr:sp>
    <xdr:clientData/>
  </xdr:oneCellAnchor>
  <xdr:twoCellAnchor editAs="oneCell">
    <xdr:from>
      <xdr:col>0</xdr:col>
      <xdr:colOff>307975</xdr:colOff>
      <xdr:row>78</xdr:row>
      <xdr:rowOff>41275</xdr:rowOff>
    </xdr:from>
    <xdr:to>
      <xdr:col>1</xdr:col>
      <xdr:colOff>333375</xdr:colOff>
      <xdr:row>81</xdr:row>
      <xdr:rowOff>9524</xdr:rowOff>
    </xdr:to>
    <xdr:grpSp>
      <xdr:nvGrpSpPr>
        <xdr:cNvPr id="161" name="Group 12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GrpSpPr/>
      </xdr:nvGrpSpPr>
      <xdr:grpSpPr>
        <a:xfrm>
          <a:off x="307975" y="12856730"/>
          <a:ext cx="447964" cy="467012"/>
          <a:chOff x="0" y="0"/>
          <a:chExt cx="463550" cy="463550"/>
        </a:xfrm>
      </xdr:grpSpPr>
      <xdr:pic>
        <xdr:nvPicPr>
          <xdr:cNvPr id="162" name="image8.png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85" y="3168"/>
            <a:ext cx="457200" cy="457200"/>
          </a:xfrm>
          <a:prstGeom prst="rect">
            <a:avLst/>
          </a:prstGeom>
        </xdr:spPr>
      </xdr:pic>
      <xdr:sp macro="" textlink="">
        <xdr:nvSpPr>
          <xdr:cNvPr id="163" name="Shape 127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twoCellAnchor editAs="oneCell">
    <xdr:from>
      <xdr:col>1</xdr:col>
      <xdr:colOff>400050</xdr:colOff>
      <xdr:row>78</xdr:row>
      <xdr:rowOff>38100</xdr:rowOff>
    </xdr:from>
    <xdr:to>
      <xdr:col>3</xdr:col>
      <xdr:colOff>63500</xdr:colOff>
      <xdr:row>81</xdr:row>
      <xdr:rowOff>19049</xdr:rowOff>
    </xdr:to>
    <xdr:grpSp>
      <xdr:nvGrpSpPr>
        <xdr:cNvPr id="164" name="Group 12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GrpSpPr/>
      </xdr:nvGrpSpPr>
      <xdr:grpSpPr>
        <a:xfrm>
          <a:off x="822614" y="12853555"/>
          <a:ext cx="473941" cy="479712"/>
          <a:chOff x="0" y="0"/>
          <a:chExt cx="463550" cy="463550"/>
        </a:xfrm>
      </xdr:grpSpPr>
      <xdr:pic>
        <xdr:nvPicPr>
          <xdr:cNvPr id="165" name="image26.png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73" y="3168"/>
            <a:ext cx="457200" cy="457200"/>
          </a:xfrm>
          <a:prstGeom prst="rect">
            <a:avLst/>
          </a:prstGeom>
        </xdr:spPr>
      </xdr:pic>
      <xdr:sp macro="" textlink="">
        <xdr:nvSpPr>
          <xdr:cNvPr id="166" name="Shape 130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twoCellAnchor editAs="oneCell">
    <xdr:from>
      <xdr:col>3</xdr:col>
      <xdr:colOff>146050</xdr:colOff>
      <xdr:row>78</xdr:row>
      <xdr:rowOff>34924</xdr:rowOff>
    </xdr:from>
    <xdr:to>
      <xdr:col>4</xdr:col>
      <xdr:colOff>139700</xdr:colOff>
      <xdr:row>81</xdr:row>
      <xdr:rowOff>19048</xdr:rowOff>
    </xdr:to>
    <xdr:grpSp>
      <xdr:nvGrpSpPr>
        <xdr:cNvPr id="167" name="Group 13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GrpSpPr/>
      </xdr:nvGrpSpPr>
      <xdr:grpSpPr>
        <a:xfrm>
          <a:off x="1379105" y="12850379"/>
          <a:ext cx="478559" cy="482887"/>
          <a:chOff x="0" y="0"/>
          <a:chExt cx="463550" cy="463550"/>
        </a:xfrm>
      </xdr:grpSpPr>
      <xdr:pic>
        <xdr:nvPicPr>
          <xdr:cNvPr id="168" name="image27.png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77" y="3168"/>
            <a:ext cx="457200" cy="457200"/>
          </a:xfrm>
          <a:prstGeom prst="rect">
            <a:avLst/>
          </a:prstGeom>
        </xdr:spPr>
      </xdr:pic>
      <xdr:sp macro="" textlink="">
        <xdr:nvSpPr>
          <xdr:cNvPr id="169" name="Shape 133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twoCellAnchor editAs="oneCell">
    <xdr:from>
      <xdr:col>4</xdr:col>
      <xdr:colOff>222251</xdr:colOff>
      <xdr:row>78</xdr:row>
      <xdr:rowOff>25436</xdr:rowOff>
    </xdr:from>
    <xdr:to>
      <xdr:col>5</xdr:col>
      <xdr:colOff>215901</xdr:colOff>
      <xdr:row>81</xdr:row>
      <xdr:rowOff>6349</xdr:rowOff>
    </xdr:to>
    <xdr:grpSp>
      <xdr:nvGrpSpPr>
        <xdr:cNvPr id="175" name="Group 13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GrpSpPr/>
      </xdr:nvGrpSpPr>
      <xdr:grpSpPr>
        <a:xfrm>
          <a:off x="1940215" y="12840891"/>
          <a:ext cx="478559" cy="479676"/>
          <a:chOff x="3167" y="3168"/>
          <a:chExt cx="457208" cy="457207"/>
        </a:xfrm>
      </xdr:grpSpPr>
      <xdr:pic>
        <xdr:nvPicPr>
          <xdr:cNvPr id="176" name="image28.png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67" y="3168"/>
            <a:ext cx="457200" cy="457200"/>
          </a:xfrm>
          <a:prstGeom prst="rect">
            <a:avLst/>
          </a:prstGeom>
        </xdr:spPr>
      </xdr:pic>
      <xdr:sp macro="" textlink="">
        <xdr:nvSpPr>
          <xdr:cNvPr id="177" name="Shape 136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  <xdr:sp macro="" textlink="">
        <xdr:nvSpPr>
          <xdr:cNvPr id="179" name="Textbox 138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 txBox="1"/>
        </xdr:nvSpPr>
        <xdr:spPr>
          <a:xfrm>
            <a:off x="157396" y="246373"/>
            <a:ext cx="173990" cy="9461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endParaRPr sz="600" b="0">
              <a:solidFill>
                <a:srgbClr val="231F20"/>
              </a:solidFill>
              <a:latin typeface="Century Gothic"/>
              <a:cs typeface="Century Gothic"/>
            </a:endParaRPr>
          </a:p>
        </xdr:txBody>
      </xdr:sp>
    </xdr:grpSp>
    <xdr:clientData/>
  </xdr:twoCellAnchor>
  <xdr:twoCellAnchor editAs="oneCell">
    <xdr:from>
      <xdr:col>5</xdr:col>
      <xdr:colOff>298450</xdr:colOff>
      <xdr:row>78</xdr:row>
      <xdr:rowOff>22225</xdr:rowOff>
    </xdr:from>
    <xdr:to>
      <xdr:col>6</xdr:col>
      <xdr:colOff>311150</xdr:colOff>
      <xdr:row>81</xdr:row>
      <xdr:rowOff>9524</xdr:rowOff>
    </xdr:to>
    <xdr:grpSp>
      <xdr:nvGrpSpPr>
        <xdr:cNvPr id="180" name="Group 13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GrpSpPr/>
      </xdr:nvGrpSpPr>
      <xdr:grpSpPr>
        <a:xfrm>
          <a:off x="2501323" y="12837680"/>
          <a:ext cx="497609" cy="486062"/>
          <a:chOff x="0" y="0"/>
          <a:chExt cx="463550" cy="463550"/>
        </a:xfrm>
      </xdr:grpSpPr>
      <xdr:pic>
        <xdr:nvPicPr>
          <xdr:cNvPr id="181" name="image29.png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75" y="3175"/>
            <a:ext cx="457199" cy="457192"/>
          </a:xfrm>
          <a:prstGeom prst="rect">
            <a:avLst/>
          </a:prstGeom>
        </xdr:spPr>
      </xdr:pic>
      <xdr:sp macro="" textlink="">
        <xdr:nvSpPr>
          <xdr:cNvPr id="182" name="Shape 141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twoCellAnchor editAs="oneCell">
    <xdr:from>
      <xdr:col>6</xdr:col>
      <xdr:colOff>393700</xdr:colOff>
      <xdr:row>78</xdr:row>
      <xdr:rowOff>25400</xdr:rowOff>
    </xdr:from>
    <xdr:to>
      <xdr:col>7</xdr:col>
      <xdr:colOff>381000</xdr:colOff>
      <xdr:row>81</xdr:row>
      <xdr:rowOff>9524</xdr:rowOff>
    </xdr:to>
    <xdr:grpSp>
      <xdr:nvGrpSpPr>
        <xdr:cNvPr id="183" name="Group 14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GrpSpPr/>
      </xdr:nvGrpSpPr>
      <xdr:grpSpPr>
        <a:xfrm>
          <a:off x="3081482" y="12840855"/>
          <a:ext cx="472209" cy="482887"/>
          <a:chOff x="0" y="0"/>
          <a:chExt cx="463550" cy="463550"/>
        </a:xfrm>
      </xdr:grpSpPr>
      <xdr:pic>
        <xdr:nvPicPr>
          <xdr:cNvPr id="184" name="image30.png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76" y="3175"/>
            <a:ext cx="457198" cy="457192"/>
          </a:xfrm>
          <a:prstGeom prst="rect">
            <a:avLst/>
          </a:prstGeom>
        </xdr:spPr>
      </xdr:pic>
      <xdr:sp macro="" textlink="">
        <xdr:nvSpPr>
          <xdr:cNvPr id="185" name="Shape 144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twoCellAnchor editAs="oneCell">
    <xdr:from>
      <xdr:col>8</xdr:col>
      <xdr:colOff>3175</xdr:colOff>
      <xdr:row>78</xdr:row>
      <xdr:rowOff>25400</xdr:rowOff>
    </xdr:from>
    <xdr:to>
      <xdr:col>9</xdr:col>
      <xdr:colOff>9525</xdr:colOff>
      <xdr:row>80</xdr:row>
      <xdr:rowOff>160240</xdr:rowOff>
    </xdr:to>
    <xdr:pic>
      <xdr:nvPicPr>
        <xdr:cNvPr id="186" name="image31.pn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2846050"/>
          <a:ext cx="463550" cy="465040"/>
        </a:xfrm>
        <a:prstGeom prst="rect">
          <a:avLst/>
        </a:prstGeom>
      </xdr:spPr>
    </xdr:pic>
    <xdr:clientData/>
  </xdr:twoCellAnchor>
  <xdr:twoCellAnchor editAs="oneCell">
    <xdr:from>
      <xdr:col>9</xdr:col>
      <xdr:colOff>69850</xdr:colOff>
      <xdr:row>78</xdr:row>
      <xdr:rowOff>28574</xdr:rowOff>
    </xdr:from>
    <xdr:to>
      <xdr:col>10</xdr:col>
      <xdr:colOff>44451</xdr:colOff>
      <xdr:row>81</xdr:row>
      <xdr:rowOff>16704</xdr:rowOff>
    </xdr:to>
    <xdr:pic>
      <xdr:nvPicPr>
        <xdr:cNvPr id="187" name="image32.pn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12849224"/>
          <a:ext cx="431801" cy="483431"/>
        </a:xfrm>
        <a:prstGeom prst="rect">
          <a:avLst/>
        </a:prstGeom>
      </xdr:spPr>
    </xdr:pic>
    <xdr:clientData/>
  </xdr:twoCellAnchor>
  <xdr:twoCellAnchor editAs="oneCell">
    <xdr:from>
      <xdr:col>10</xdr:col>
      <xdr:colOff>126999</xdr:colOff>
      <xdr:row>78</xdr:row>
      <xdr:rowOff>31748</xdr:rowOff>
    </xdr:from>
    <xdr:to>
      <xdr:col>11</xdr:col>
      <xdr:colOff>146049</xdr:colOff>
      <xdr:row>81</xdr:row>
      <xdr:rowOff>38098</xdr:rowOff>
    </xdr:to>
    <xdr:pic>
      <xdr:nvPicPr>
        <xdr:cNvPr id="188" name="image33.png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799" y="12852398"/>
          <a:ext cx="476250" cy="501651"/>
        </a:xfrm>
        <a:prstGeom prst="rect">
          <a:avLst/>
        </a:prstGeom>
      </xdr:spPr>
    </xdr:pic>
    <xdr:clientData/>
  </xdr:twoCellAnchor>
  <xdr:twoCellAnchor editAs="oneCell">
    <xdr:from>
      <xdr:col>11</xdr:col>
      <xdr:colOff>215900</xdr:colOff>
      <xdr:row>78</xdr:row>
      <xdr:rowOff>19050</xdr:rowOff>
    </xdr:from>
    <xdr:to>
      <xdr:col>12</xdr:col>
      <xdr:colOff>215900</xdr:colOff>
      <xdr:row>81</xdr:row>
      <xdr:rowOff>26590</xdr:rowOff>
    </xdr:to>
    <xdr:pic>
      <xdr:nvPicPr>
        <xdr:cNvPr id="189" name="image34.pn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1900" y="12839700"/>
          <a:ext cx="457200" cy="502841"/>
        </a:xfrm>
        <a:prstGeom prst="rect">
          <a:avLst/>
        </a:prstGeom>
      </xdr:spPr>
    </xdr:pic>
    <xdr:clientData/>
  </xdr:twoCellAnchor>
  <xdr:oneCellAnchor>
    <xdr:from>
      <xdr:col>0</xdr:col>
      <xdr:colOff>324837</xdr:colOff>
      <xdr:row>80</xdr:row>
      <xdr:rowOff>155575</xdr:rowOff>
    </xdr:from>
    <xdr:ext cx="349968" cy="186654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324837" y="13306425"/>
          <a:ext cx="349968" cy="18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PINK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</xdr:col>
      <xdr:colOff>429773</xdr:colOff>
      <xdr:row>80</xdr:row>
      <xdr:rowOff>161925</xdr:rowOff>
    </xdr:from>
    <xdr:ext cx="355996" cy="186654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823473" y="13312775"/>
          <a:ext cx="355996" cy="18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BLUE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3</xdr:col>
      <xdr:colOff>135062</xdr:colOff>
      <xdr:row>81</xdr:row>
      <xdr:rowOff>3175</xdr:rowOff>
    </xdr:from>
    <xdr:ext cx="462820" cy="186654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303462" y="13319125"/>
          <a:ext cx="462820" cy="18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CREAM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4</xdr:col>
      <xdr:colOff>274137</xdr:colOff>
      <xdr:row>81</xdr:row>
      <xdr:rowOff>12700</xdr:rowOff>
    </xdr:from>
    <xdr:ext cx="362472" cy="186654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899737" y="13328650"/>
          <a:ext cx="362472" cy="18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MINT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5</xdr:col>
      <xdr:colOff>134164</xdr:colOff>
      <xdr:row>80</xdr:row>
      <xdr:rowOff>136525</xdr:rowOff>
    </xdr:from>
    <xdr:ext cx="832920" cy="280974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216964" y="13287375"/>
          <a:ext cx="832920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BLACK &amp; 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WHITE PLUS SIGNS</a:t>
          </a:r>
        </a:p>
      </xdr:txBody>
    </xdr:sp>
    <xdr:clientData/>
  </xdr:oneCellAnchor>
  <xdr:oneCellAnchor>
    <xdr:from>
      <xdr:col>6</xdr:col>
      <xdr:colOff>346779</xdr:colOff>
      <xdr:row>80</xdr:row>
      <xdr:rowOff>130175</xdr:rowOff>
    </xdr:from>
    <xdr:ext cx="547394" cy="280974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886779" y="13281025"/>
          <a:ext cx="547394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TEXTURED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ELEPHANT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7</xdr:col>
      <xdr:colOff>401785</xdr:colOff>
      <xdr:row>80</xdr:row>
      <xdr:rowOff>155575</xdr:rowOff>
    </xdr:from>
    <xdr:ext cx="564385" cy="280974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3398985" y="13306425"/>
          <a:ext cx="564385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PINK ROSE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ART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9</xdr:col>
      <xdr:colOff>46169</xdr:colOff>
      <xdr:row>80</xdr:row>
      <xdr:rowOff>152400</xdr:rowOff>
    </xdr:from>
    <xdr:ext cx="462819" cy="280974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3957769" y="13303250"/>
          <a:ext cx="462819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CREAM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OWLS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10</xdr:col>
      <xdr:colOff>81469</xdr:colOff>
      <xdr:row>80</xdr:row>
      <xdr:rowOff>161925</xdr:rowOff>
    </xdr:from>
    <xdr:ext cx="589071" cy="280974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4450269" y="13312775"/>
          <a:ext cx="589071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BLUE SWIRL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CIRCLES</a:t>
          </a:r>
        </a:p>
      </xdr:txBody>
    </xdr:sp>
    <xdr:clientData/>
  </xdr:oneCellAnchor>
  <xdr:oneCellAnchor>
    <xdr:from>
      <xdr:col>11</xdr:col>
      <xdr:colOff>110192</xdr:colOff>
      <xdr:row>81</xdr:row>
      <xdr:rowOff>6350</xdr:rowOff>
    </xdr:from>
    <xdr:ext cx="696729" cy="280974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4936192" y="13322300"/>
          <a:ext cx="696729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WHITE SKETCH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DOT</a:t>
          </a:r>
        </a:p>
      </xdr:txBody>
    </xdr:sp>
    <xdr:clientData/>
  </xdr:oneCellAnchor>
  <xdr:twoCellAnchor editAs="oneCell">
    <xdr:from>
      <xdr:col>0</xdr:col>
      <xdr:colOff>82550</xdr:colOff>
      <xdr:row>97</xdr:row>
      <xdr:rowOff>31750</xdr:rowOff>
    </xdr:from>
    <xdr:to>
      <xdr:col>1</xdr:col>
      <xdr:colOff>120650</xdr:colOff>
      <xdr:row>99</xdr:row>
      <xdr:rowOff>161925</xdr:rowOff>
    </xdr:to>
    <xdr:grpSp>
      <xdr:nvGrpSpPr>
        <xdr:cNvPr id="200" name="Group 12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GrpSpPr/>
      </xdr:nvGrpSpPr>
      <xdr:grpSpPr>
        <a:xfrm>
          <a:off x="82550" y="15597332"/>
          <a:ext cx="460664" cy="462684"/>
          <a:chOff x="0" y="0"/>
          <a:chExt cx="463550" cy="463550"/>
        </a:xfrm>
      </xdr:grpSpPr>
      <xdr:pic>
        <xdr:nvPicPr>
          <xdr:cNvPr id="201" name="image8.png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85" y="3168"/>
            <a:ext cx="457200" cy="457200"/>
          </a:xfrm>
          <a:prstGeom prst="rect">
            <a:avLst/>
          </a:prstGeom>
        </xdr:spPr>
      </xdr:pic>
      <xdr:sp macro="" textlink="">
        <xdr:nvSpPr>
          <xdr:cNvPr id="202" name="Shape 127">
            <a:extLst>
              <a:ext uri="{FF2B5EF4-FFF2-40B4-BE49-F238E27FC236}">
                <a16:creationId xmlns:a16="http://schemas.microsoft.com/office/drawing/2014/main" id="{00000000-0008-0000-0000-0000CA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twoCellAnchor editAs="oneCell">
    <xdr:from>
      <xdr:col>1</xdr:col>
      <xdr:colOff>174625</xdr:colOff>
      <xdr:row>97</xdr:row>
      <xdr:rowOff>28575</xdr:rowOff>
    </xdr:from>
    <xdr:to>
      <xdr:col>2</xdr:col>
      <xdr:colOff>158750</xdr:colOff>
      <xdr:row>99</xdr:row>
      <xdr:rowOff>161924</xdr:rowOff>
    </xdr:to>
    <xdr:grpSp>
      <xdr:nvGrpSpPr>
        <xdr:cNvPr id="203" name="Group 12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GrpSpPr/>
      </xdr:nvGrpSpPr>
      <xdr:grpSpPr>
        <a:xfrm>
          <a:off x="597189" y="15594157"/>
          <a:ext cx="469034" cy="465858"/>
          <a:chOff x="0" y="0"/>
          <a:chExt cx="463550" cy="463550"/>
        </a:xfrm>
      </xdr:grpSpPr>
      <xdr:pic>
        <xdr:nvPicPr>
          <xdr:cNvPr id="204" name="image26.png">
            <a:extLst>
              <a:ext uri="{FF2B5EF4-FFF2-40B4-BE49-F238E27FC236}">
                <a16:creationId xmlns:a16="http://schemas.microsoft.com/office/drawing/2014/main" id="{00000000-0008-0000-0000-0000C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73" y="3168"/>
            <a:ext cx="457200" cy="457200"/>
          </a:xfrm>
          <a:prstGeom prst="rect">
            <a:avLst/>
          </a:prstGeom>
        </xdr:spPr>
      </xdr:pic>
      <xdr:sp macro="" textlink="">
        <xdr:nvSpPr>
          <xdr:cNvPr id="205" name="Shape 130">
            <a:extLst>
              <a:ext uri="{FF2B5EF4-FFF2-40B4-BE49-F238E27FC236}">
                <a16:creationId xmlns:a16="http://schemas.microsoft.com/office/drawing/2014/main" id="{00000000-0008-0000-0000-0000CD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twoCellAnchor editAs="oneCell">
    <xdr:from>
      <xdr:col>2</xdr:col>
      <xdr:colOff>225425</xdr:colOff>
      <xdr:row>97</xdr:row>
      <xdr:rowOff>34925</xdr:rowOff>
    </xdr:from>
    <xdr:to>
      <xdr:col>3</xdr:col>
      <xdr:colOff>333375</xdr:colOff>
      <xdr:row>99</xdr:row>
      <xdr:rowOff>165099</xdr:rowOff>
    </xdr:to>
    <xdr:grpSp>
      <xdr:nvGrpSpPr>
        <xdr:cNvPr id="206" name="Group 13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GrpSpPr/>
      </xdr:nvGrpSpPr>
      <xdr:grpSpPr>
        <a:xfrm>
          <a:off x="1132898" y="15600507"/>
          <a:ext cx="433532" cy="462683"/>
          <a:chOff x="0" y="0"/>
          <a:chExt cx="463550" cy="463550"/>
        </a:xfrm>
      </xdr:grpSpPr>
      <xdr:pic>
        <xdr:nvPicPr>
          <xdr:cNvPr id="207" name="image27.png">
            <a:extLst>
              <a:ext uri="{FF2B5EF4-FFF2-40B4-BE49-F238E27FC236}">
                <a16:creationId xmlns:a16="http://schemas.microsoft.com/office/drawing/2014/main" id="{00000000-0008-0000-0000-0000C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77" y="3168"/>
            <a:ext cx="457200" cy="457200"/>
          </a:xfrm>
          <a:prstGeom prst="rect">
            <a:avLst/>
          </a:prstGeom>
        </xdr:spPr>
      </xdr:pic>
      <xdr:sp macro="" textlink="">
        <xdr:nvSpPr>
          <xdr:cNvPr id="208" name="Shape 133">
            <a:extLst>
              <a:ext uri="{FF2B5EF4-FFF2-40B4-BE49-F238E27FC236}">
                <a16:creationId xmlns:a16="http://schemas.microsoft.com/office/drawing/2014/main" id="{00000000-0008-0000-0000-0000D0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oneCellAnchor>
    <xdr:from>
      <xdr:col>0</xdr:col>
      <xdr:colOff>127987</xdr:colOff>
      <xdr:row>99</xdr:row>
      <xdr:rowOff>136525</xdr:rowOff>
    </xdr:from>
    <xdr:ext cx="349968" cy="186654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27987" y="16360775"/>
          <a:ext cx="349968" cy="18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PINK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</xdr:col>
      <xdr:colOff>197998</xdr:colOff>
      <xdr:row>99</xdr:row>
      <xdr:rowOff>146050</xdr:rowOff>
    </xdr:from>
    <xdr:ext cx="355996" cy="186654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591698" y="16370300"/>
          <a:ext cx="355996" cy="18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BLUE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3</xdr:col>
      <xdr:colOff>419999</xdr:colOff>
      <xdr:row>99</xdr:row>
      <xdr:rowOff>149225</xdr:rowOff>
    </xdr:from>
    <xdr:ext cx="388248" cy="186654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588399" y="16373475"/>
          <a:ext cx="388248" cy="18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SAGE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5</xdr:col>
      <xdr:colOff>23245</xdr:colOff>
      <xdr:row>99</xdr:row>
      <xdr:rowOff>149225</xdr:rowOff>
    </xdr:from>
    <xdr:ext cx="508665" cy="280974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106045" y="16373475"/>
          <a:ext cx="508665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HEATHER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GRAY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3</xdr:col>
      <xdr:colOff>393700</xdr:colOff>
      <xdr:row>97</xdr:row>
      <xdr:rowOff>31750</xdr:rowOff>
    </xdr:from>
    <xdr:to>
      <xdr:col>4</xdr:col>
      <xdr:colOff>406400</xdr:colOff>
      <xdr:row>100</xdr:row>
      <xdr:rowOff>9525</xdr:rowOff>
    </xdr:to>
    <xdr:grpSp>
      <xdr:nvGrpSpPr>
        <xdr:cNvPr id="233" name="Group 19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GrpSpPr/>
      </xdr:nvGrpSpPr>
      <xdr:grpSpPr>
        <a:xfrm>
          <a:off x="1626755" y="15597332"/>
          <a:ext cx="497609" cy="476538"/>
          <a:chOff x="0" y="0"/>
          <a:chExt cx="463550" cy="463550"/>
        </a:xfrm>
      </xdr:grpSpPr>
      <xdr:pic>
        <xdr:nvPicPr>
          <xdr:cNvPr id="234" name="image48.png">
            <a:extLst>
              <a:ext uri="{FF2B5EF4-FFF2-40B4-BE49-F238E27FC236}">
                <a16:creationId xmlns:a16="http://schemas.microsoft.com/office/drawing/2014/main" id="{00000000-0008-0000-0000-0000E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78" y="3177"/>
            <a:ext cx="457200" cy="457200"/>
          </a:xfrm>
          <a:prstGeom prst="rect">
            <a:avLst/>
          </a:prstGeom>
        </xdr:spPr>
      </xdr:pic>
      <xdr:sp macro="" textlink="">
        <xdr:nvSpPr>
          <xdr:cNvPr id="235" name="Shape 198">
            <a:extLst>
              <a:ext uri="{FF2B5EF4-FFF2-40B4-BE49-F238E27FC236}">
                <a16:creationId xmlns:a16="http://schemas.microsoft.com/office/drawing/2014/main" id="{00000000-0008-0000-0000-0000EB00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twoCellAnchor editAs="oneCell">
    <xdr:from>
      <xdr:col>5</xdr:col>
      <xdr:colOff>38100</xdr:colOff>
      <xdr:row>97</xdr:row>
      <xdr:rowOff>34923</xdr:rowOff>
    </xdr:from>
    <xdr:to>
      <xdr:col>6</xdr:col>
      <xdr:colOff>82550</xdr:colOff>
      <xdr:row>100</xdr:row>
      <xdr:rowOff>28574</xdr:rowOff>
    </xdr:to>
    <xdr:pic>
      <xdr:nvPicPr>
        <xdr:cNvPr id="236" name="image19.jpe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0900" y="15928973"/>
          <a:ext cx="504825" cy="485776"/>
        </a:xfrm>
        <a:prstGeom prst="rect">
          <a:avLst/>
        </a:prstGeom>
      </xdr:spPr>
    </xdr:pic>
    <xdr:clientData/>
  </xdr:twoCellAnchor>
  <xdr:oneCellAnchor>
    <xdr:from>
      <xdr:col>2</xdr:col>
      <xdr:colOff>211264</xdr:colOff>
      <xdr:row>99</xdr:row>
      <xdr:rowOff>149225</xdr:rowOff>
    </xdr:from>
    <xdr:ext cx="462820" cy="186654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062164" y="16373475"/>
          <a:ext cx="462820" cy="18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CREAM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twoCellAnchor>
    <xdr:from>
      <xdr:col>6</xdr:col>
      <xdr:colOff>136525</xdr:colOff>
      <xdr:row>97</xdr:row>
      <xdr:rowOff>34925</xdr:rowOff>
    </xdr:from>
    <xdr:to>
      <xdr:col>7</xdr:col>
      <xdr:colOff>137157</xdr:colOff>
      <xdr:row>99</xdr:row>
      <xdr:rowOff>163033</xdr:rowOff>
    </xdr:to>
    <xdr:pic>
      <xdr:nvPicPr>
        <xdr:cNvPr id="239" name="image40.pn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5" y="15928975"/>
          <a:ext cx="457832" cy="458308"/>
        </a:xfrm>
        <a:prstGeom prst="rect">
          <a:avLst/>
        </a:prstGeom>
      </xdr:spPr>
    </xdr:pic>
    <xdr:clientData/>
  </xdr:twoCellAnchor>
  <xdr:oneCellAnchor>
    <xdr:from>
      <xdr:col>6</xdr:col>
      <xdr:colOff>124096</xdr:colOff>
      <xdr:row>99</xdr:row>
      <xdr:rowOff>146050</xdr:rowOff>
    </xdr:from>
    <xdr:ext cx="440313" cy="280974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664096" y="16370300"/>
          <a:ext cx="440313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SAND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LLAMA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twoCellAnchor>
    <xdr:from>
      <xdr:col>7</xdr:col>
      <xdr:colOff>257175</xdr:colOff>
      <xdr:row>97</xdr:row>
      <xdr:rowOff>47625</xdr:rowOff>
    </xdr:from>
    <xdr:to>
      <xdr:col>8</xdr:col>
      <xdr:colOff>234950</xdr:colOff>
      <xdr:row>100</xdr:row>
      <xdr:rowOff>8650</xdr:rowOff>
    </xdr:to>
    <xdr:pic>
      <xdr:nvPicPr>
        <xdr:cNvPr id="241" name="image41.jpe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4375" y="15941675"/>
          <a:ext cx="434975" cy="456325"/>
        </a:xfrm>
        <a:prstGeom prst="rect">
          <a:avLst/>
        </a:prstGeom>
      </xdr:spPr>
    </xdr:pic>
    <xdr:clientData/>
  </xdr:twoCellAnchor>
  <xdr:oneCellAnchor>
    <xdr:from>
      <xdr:col>7</xdr:col>
      <xdr:colOff>87526</xdr:colOff>
      <xdr:row>99</xdr:row>
      <xdr:rowOff>146050</xdr:rowOff>
    </xdr:from>
    <xdr:ext cx="761106" cy="280974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3084726" y="16370300"/>
          <a:ext cx="761106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GRAY SQUARES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&amp; TRIANGLES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twoCellAnchor>
    <xdr:from>
      <xdr:col>8</xdr:col>
      <xdr:colOff>358775</xdr:colOff>
      <xdr:row>97</xdr:row>
      <xdr:rowOff>44450</xdr:rowOff>
    </xdr:from>
    <xdr:to>
      <xdr:col>9</xdr:col>
      <xdr:colOff>414319</xdr:colOff>
      <xdr:row>100</xdr:row>
      <xdr:rowOff>25991</xdr:rowOff>
    </xdr:to>
    <xdr:pic>
      <xdr:nvPicPr>
        <xdr:cNvPr id="243" name="image42.jpeg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3175" y="15938500"/>
          <a:ext cx="512744" cy="476841"/>
        </a:xfrm>
        <a:prstGeom prst="rect">
          <a:avLst/>
        </a:prstGeom>
      </xdr:spPr>
    </xdr:pic>
    <xdr:clientData/>
  </xdr:twoCellAnchor>
  <xdr:oneCellAnchor>
    <xdr:from>
      <xdr:col>8</xdr:col>
      <xdr:colOff>208771</xdr:colOff>
      <xdr:row>99</xdr:row>
      <xdr:rowOff>146050</xdr:rowOff>
    </xdr:from>
    <xdr:ext cx="848822" cy="280974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3663171" y="16370300"/>
          <a:ext cx="848822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BLUE WOODLAND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ETCH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twoCellAnchor>
    <xdr:from>
      <xdr:col>10</xdr:col>
      <xdr:colOff>73025</xdr:colOff>
      <xdr:row>97</xdr:row>
      <xdr:rowOff>47625</xdr:rowOff>
    </xdr:from>
    <xdr:to>
      <xdr:col>11</xdr:col>
      <xdr:colOff>76200</xdr:colOff>
      <xdr:row>100</xdr:row>
      <xdr:rowOff>49068</xdr:rowOff>
    </xdr:to>
    <xdr:pic>
      <xdr:nvPicPr>
        <xdr:cNvPr id="245" name="image43.jpe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1825" y="15941675"/>
          <a:ext cx="460375" cy="496743"/>
        </a:xfrm>
        <a:prstGeom prst="rect">
          <a:avLst/>
        </a:prstGeom>
      </xdr:spPr>
    </xdr:pic>
    <xdr:clientData/>
  </xdr:twoCellAnchor>
  <xdr:oneCellAnchor>
    <xdr:from>
      <xdr:col>10</xdr:col>
      <xdr:colOff>24281</xdr:colOff>
      <xdr:row>99</xdr:row>
      <xdr:rowOff>158750</xdr:rowOff>
    </xdr:from>
    <xdr:ext cx="532005" cy="280974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4393081" y="16383000"/>
          <a:ext cx="532005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BEARS &amp; 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BICYCLES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twoCellAnchor>
    <xdr:from>
      <xdr:col>11</xdr:col>
      <xdr:colOff>184151</xdr:colOff>
      <xdr:row>97</xdr:row>
      <xdr:rowOff>53975</xdr:rowOff>
    </xdr:from>
    <xdr:to>
      <xdr:col>12</xdr:col>
      <xdr:colOff>233423</xdr:colOff>
      <xdr:row>100</xdr:row>
      <xdr:rowOff>15875</xdr:rowOff>
    </xdr:to>
    <xdr:pic>
      <xdr:nvPicPr>
        <xdr:cNvPr id="247" name="image44.png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1" y="15948025"/>
          <a:ext cx="506472" cy="457200"/>
        </a:xfrm>
        <a:prstGeom prst="rect">
          <a:avLst/>
        </a:prstGeom>
      </xdr:spPr>
    </xdr:pic>
    <xdr:clientData/>
  </xdr:twoCellAnchor>
  <xdr:oneCellAnchor>
    <xdr:from>
      <xdr:col>11</xdr:col>
      <xdr:colOff>88542</xdr:colOff>
      <xdr:row>99</xdr:row>
      <xdr:rowOff>142875</xdr:rowOff>
    </xdr:from>
    <xdr:ext cx="670183" cy="280974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4914542" y="16367125"/>
          <a:ext cx="670183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BLUSH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WILDFLOWER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twoCellAnchor>
    <xdr:from>
      <xdr:col>1</xdr:col>
      <xdr:colOff>273050</xdr:colOff>
      <xdr:row>115</xdr:row>
      <xdr:rowOff>44449</xdr:rowOff>
    </xdr:from>
    <xdr:to>
      <xdr:col>3</xdr:col>
      <xdr:colOff>4115</xdr:colOff>
      <xdr:row>118</xdr:row>
      <xdr:rowOff>25400</xdr:rowOff>
    </xdr:to>
    <xdr:pic>
      <xdr:nvPicPr>
        <xdr:cNvPr id="279" name="image37.jpeg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9361149"/>
          <a:ext cx="505765" cy="476251"/>
        </a:xfrm>
        <a:prstGeom prst="rect">
          <a:avLst/>
        </a:prstGeom>
      </xdr:spPr>
    </xdr:pic>
    <xdr:clientData/>
  </xdr:twoCellAnchor>
  <xdr:twoCellAnchor>
    <xdr:from>
      <xdr:col>3</xdr:col>
      <xdr:colOff>85725</xdr:colOff>
      <xdr:row>115</xdr:row>
      <xdr:rowOff>57150</xdr:rowOff>
    </xdr:from>
    <xdr:to>
      <xdr:col>4</xdr:col>
      <xdr:colOff>187919</xdr:colOff>
      <xdr:row>118</xdr:row>
      <xdr:rowOff>22196</xdr:rowOff>
    </xdr:to>
    <xdr:pic>
      <xdr:nvPicPr>
        <xdr:cNvPr id="280" name="image36.png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125" y="19373850"/>
          <a:ext cx="559394" cy="460346"/>
        </a:xfrm>
        <a:prstGeom prst="rect">
          <a:avLst/>
        </a:prstGeom>
      </xdr:spPr>
    </xdr:pic>
    <xdr:clientData/>
  </xdr:twoCellAnchor>
  <xdr:twoCellAnchor>
    <xdr:from>
      <xdr:col>4</xdr:col>
      <xdr:colOff>266700</xdr:colOff>
      <xdr:row>115</xdr:row>
      <xdr:rowOff>50800</xdr:rowOff>
    </xdr:from>
    <xdr:to>
      <xdr:col>5</xdr:col>
      <xdr:colOff>346075</xdr:colOff>
      <xdr:row>118</xdr:row>
      <xdr:rowOff>34925</xdr:rowOff>
    </xdr:to>
    <xdr:pic>
      <xdr:nvPicPr>
        <xdr:cNvPr id="281" name="image45.jpeg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300" y="19367500"/>
          <a:ext cx="536575" cy="479425"/>
        </a:xfrm>
        <a:prstGeom prst="rect">
          <a:avLst/>
        </a:prstGeom>
      </xdr:spPr>
    </xdr:pic>
    <xdr:clientData/>
  </xdr:twoCellAnchor>
  <xdr:twoCellAnchor editAs="oneCell">
    <xdr:from>
      <xdr:col>5</xdr:col>
      <xdr:colOff>425450</xdr:colOff>
      <xdr:row>115</xdr:row>
      <xdr:rowOff>44451</xdr:rowOff>
    </xdr:from>
    <xdr:to>
      <xdr:col>7</xdr:col>
      <xdr:colOff>2598</xdr:colOff>
      <xdr:row>118</xdr:row>
      <xdr:rowOff>30443</xdr:rowOff>
    </xdr:to>
    <xdr:grpSp>
      <xdr:nvGrpSpPr>
        <xdr:cNvPr id="282" name="Group 88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GrpSpPr/>
      </xdr:nvGrpSpPr>
      <xdr:grpSpPr>
        <a:xfrm>
          <a:off x="2628323" y="18152342"/>
          <a:ext cx="546966" cy="484756"/>
          <a:chOff x="0" y="0"/>
          <a:chExt cx="463550" cy="463550"/>
        </a:xfrm>
      </xdr:grpSpPr>
      <xdr:pic>
        <xdr:nvPicPr>
          <xdr:cNvPr id="283" name="image20.png">
            <a:extLst>
              <a:ext uri="{FF2B5EF4-FFF2-40B4-BE49-F238E27FC236}">
                <a16:creationId xmlns:a16="http://schemas.microsoft.com/office/drawing/2014/main" id="{00000000-0008-0000-0000-00001B01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82" y="3175"/>
            <a:ext cx="457200" cy="457200"/>
          </a:xfrm>
          <a:prstGeom prst="rect">
            <a:avLst/>
          </a:prstGeom>
        </xdr:spPr>
      </xdr:pic>
      <xdr:sp macro="" textlink="">
        <xdr:nvSpPr>
          <xdr:cNvPr id="284" name="Shape 90">
            <a:extLst>
              <a:ext uri="{FF2B5EF4-FFF2-40B4-BE49-F238E27FC236}">
                <a16:creationId xmlns:a16="http://schemas.microsoft.com/office/drawing/2014/main" id="{00000000-0008-0000-0000-00001C01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twoCellAnchor editAs="oneCell">
    <xdr:from>
      <xdr:col>7</xdr:col>
      <xdr:colOff>63500</xdr:colOff>
      <xdr:row>115</xdr:row>
      <xdr:rowOff>47625</xdr:rowOff>
    </xdr:from>
    <xdr:to>
      <xdr:col>8</xdr:col>
      <xdr:colOff>95250</xdr:colOff>
      <xdr:row>118</xdr:row>
      <xdr:rowOff>28575</xdr:rowOff>
    </xdr:to>
    <xdr:grpSp>
      <xdr:nvGrpSpPr>
        <xdr:cNvPr id="285" name="Group 11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GrpSpPr/>
      </xdr:nvGrpSpPr>
      <xdr:grpSpPr>
        <a:xfrm>
          <a:off x="3236191" y="18155516"/>
          <a:ext cx="516659" cy="479714"/>
          <a:chOff x="0" y="0"/>
          <a:chExt cx="463550" cy="463550"/>
        </a:xfrm>
      </xdr:grpSpPr>
      <xdr:pic>
        <xdr:nvPicPr>
          <xdr:cNvPr id="286" name="image24.png">
            <a:extLst>
              <a:ext uri="{FF2B5EF4-FFF2-40B4-BE49-F238E27FC236}">
                <a16:creationId xmlns:a16="http://schemas.microsoft.com/office/drawing/2014/main" id="{00000000-0008-0000-0000-00001E01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76" y="3175"/>
            <a:ext cx="457200" cy="457200"/>
          </a:xfrm>
          <a:prstGeom prst="rect">
            <a:avLst/>
          </a:prstGeom>
        </xdr:spPr>
      </xdr:pic>
      <xdr:sp macro="" textlink="">
        <xdr:nvSpPr>
          <xdr:cNvPr id="287" name="Shape 121">
            <a:extLst>
              <a:ext uri="{FF2B5EF4-FFF2-40B4-BE49-F238E27FC236}">
                <a16:creationId xmlns:a16="http://schemas.microsoft.com/office/drawing/2014/main" id="{00000000-0008-0000-0000-00001F01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twoCellAnchor editAs="oneCell">
    <xdr:from>
      <xdr:col>8</xdr:col>
      <xdr:colOff>149226</xdr:colOff>
      <xdr:row>115</xdr:row>
      <xdr:rowOff>38100</xdr:rowOff>
    </xdr:from>
    <xdr:to>
      <xdr:col>9</xdr:col>
      <xdr:colOff>200026</xdr:colOff>
      <xdr:row>118</xdr:row>
      <xdr:rowOff>50800</xdr:rowOff>
    </xdr:to>
    <xdr:grpSp>
      <xdr:nvGrpSpPr>
        <xdr:cNvPr id="288" name="Group 12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GrpSpPr/>
      </xdr:nvGrpSpPr>
      <xdr:grpSpPr>
        <a:xfrm>
          <a:off x="3806826" y="18145991"/>
          <a:ext cx="535709" cy="511464"/>
          <a:chOff x="0" y="0"/>
          <a:chExt cx="463550" cy="463550"/>
        </a:xfrm>
      </xdr:grpSpPr>
      <xdr:pic>
        <xdr:nvPicPr>
          <xdr:cNvPr id="289" name="image25.png">
            <a:extLst>
              <a:ext uri="{FF2B5EF4-FFF2-40B4-BE49-F238E27FC236}">
                <a16:creationId xmlns:a16="http://schemas.microsoft.com/office/drawing/2014/main" id="{00000000-0008-0000-0000-00002101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82" y="3175"/>
            <a:ext cx="457200" cy="457200"/>
          </a:xfrm>
          <a:prstGeom prst="rect">
            <a:avLst/>
          </a:prstGeom>
        </xdr:spPr>
      </xdr:pic>
      <xdr:sp macro="" textlink="">
        <xdr:nvSpPr>
          <xdr:cNvPr id="290" name="Shape 124">
            <a:extLst>
              <a:ext uri="{FF2B5EF4-FFF2-40B4-BE49-F238E27FC236}">
                <a16:creationId xmlns:a16="http://schemas.microsoft.com/office/drawing/2014/main" id="{00000000-0008-0000-0000-000022010000}"/>
              </a:ext>
            </a:extLst>
          </xdr:cNvPr>
          <xdr:cNvSpPr/>
        </xdr:nvSpPr>
        <xdr:spPr>
          <a:xfrm>
            <a:off x="3175" y="3175"/>
            <a:ext cx="457200" cy="457200"/>
          </a:xfrm>
          <a:custGeom>
            <a:avLst/>
            <a:gdLst/>
            <a:ahLst/>
            <a:cxnLst/>
            <a:rect l="0" t="0" r="0" b="0"/>
            <a:pathLst>
              <a:path w="457200" h="457200">
                <a:moveTo>
                  <a:pt x="68579" y="0"/>
                </a:moveTo>
                <a:lnTo>
                  <a:pt x="28932" y="1071"/>
                </a:lnTo>
                <a:lnTo>
                  <a:pt x="8572" y="8572"/>
                </a:lnTo>
                <a:lnTo>
                  <a:pt x="1071" y="28932"/>
                </a:lnTo>
                <a:lnTo>
                  <a:pt x="0" y="68580"/>
                </a:lnTo>
                <a:lnTo>
                  <a:pt x="0" y="388620"/>
                </a:lnTo>
                <a:lnTo>
                  <a:pt x="1071" y="428267"/>
                </a:lnTo>
                <a:lnTo>
                  <a:pt x="8572" y="448627"/>
                </a:lnTo>
                <a:lnTo>
                  <a:pt x="28932" y="456128"/>
                </a:lnTo>
                <a:lnTo>
                  <a:pt x="68579" y="457200"/>
                </a:lnTo>
                <a:lnTo>
                  <a:pt x="388619" y="457200"/>
                </a:lnTo>
                <a:lnTo>
                  <a:pt x="428267" y="456128"/>
                </a:lnTo>
                <a:lnTo>
                  <a:pt x="448627" y="448627"/>
                </a:lnTo>
                <a:lnTo>
                  <a:pt x="456128" y="428267"/>
                </a:lnTo>
                <a:lnTo>
                  <a:pt x="457199" y="388620"/>
                </a:lnTo>
                <a:lnTo>
                  <a:pt x="457199" y="68580"/>
                </a:lnTo>
                <a:lnTo>
                  <a:pt x="456128" y="28932"/>
                </a:lnTo>
                <a:lnTo>
                  <a:pt x="448627" y="8572"/>
                </a:lnTo>
                <a:lnTo>
                  <a:pt x="428267" y="1071"/>
                </a:lnTo>
                <a:lnTo>
                  <a:pt x="388619" y="0"/>
                </a:lnTo>
                <a:lnTo>
                  <a:pt x="68579" y="0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</xdr:grpSp>
    <xdr:clientData/>
  </xdr:twoCellAnchor>
  <xdr:oneCellAnchor>
    <xdr:from>
      <xdr:col>1</xdr:col>
      <xdr:colOff>236472</xdr:colOff>
      <xdr:row>118</xdr:row>
      <xdr:rowOff>12700</xdr:rowOff>
    </xdr:from>
    <xdr:ext cx="581826" cy="280974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630172" y="19824700"/>
          <a:ext cx="581826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PINK OPEN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CIRCLES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3</xdr:col>
      <xdr:colOff>96935</xdr:colOff>
      <xdr:row>118</xdr:row>
      <xdr:rowOff>3175</xdr:rowOff>
    </xdr:from>
    <xdr:ext cx="587853" cy="280974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1265335" y="19815175"/>
          <a:ext cx="587853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BLUE OPEN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CIRCLES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4</xdr:col>
      <xdr:colOff>214195</xdr:colOff>
      <xdr:row>118</xdr:row>
      <xdr:rowOff>9525</xdr:rowOff>
    </xdr:from>
    <xdr:ext cx="632737" cy="280974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839795" y="19821525"/>
          <a:ext cx="632737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GRAY OPEN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CIRCLES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5</xdr:col>
      <xdr:colOff>386345</xdr:colOff>
      <xdr:row>118</xdr:row>
      <xdr:rowOff>9525</xdr:rowOff>
    </xdr:from>
    <xdr:ext cx="586892" cy="280974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469145" y="19821525"/>
          <a:ext cx="586892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CHEVRON 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PINK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7</xdr:col>
      <xdr:colOff>33920</xdr:colOff>
      <xdr:row>118</xdr:row>
      <xdr:rowOff>12700</xdr:rowOff>
    </xdr:from>
    <xdr:ext cx="586892" cy="280974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3031120" y="19824700"/>
          <a:ext cx="586892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CHEVRON 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TAUPE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121058</xdr:colOff>
      <xdr:row>118</xdr:row>
      <xdr:rowOff>25400</xdr:rowOff>
    </xdr:from>
    <xdr:ext cx="584071" cy="280974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3575458" y="19837400"/>
          <a:ext cx="584071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GRAY TREE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LEAF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4</xdr:col>
      <xdr:colOff>225426</xdr:colOff>
      <xdr:row>135</xdr:row>
      <xdr:rowOff>42263</xdr:rowOff>
    </xdr:from>
    <xdr:to>
      <xdr:col>5</xdr:col>
      <xdr:colOff>234951</xdr:colOff>
      <xdr:row>138</xdr:row>
      <xdr:rowOff>45181</xdr:rowOff>
    </xdr:to>
    <xdr:pic>
      <xdr:nvPicPr>
        <xdr:cNvPr id="317" name="image51.pn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026" y="21479863"/>
          <a:ext cx="473075" cy="504567"/>
        </a:xfrm>
        <a:prstGeom prst="rect">
          <a:avLst/>
        </a:prstGeom>
      </xdr:spPr>
    </xdr:pic>
    <xdr:clientData/>
  </xdr:twoCellAnchor>
  <xdr:twoCellAnchor editAs="oneCell">
    <xdr:from>
      <xdr:col>6</xdr:col>
      <xdr:colOff>9526</xdr:colOff>
      <xdr:row>135</xdr:row>
      <xdr:rowOff>45438</xdr:rowOff>
    </xdr:from>
    <xdr:to>
      <xdr:col>7</xdr:col>
      <xdr:colOff>28576</xdr:colOff>
      <xdr:row>138</xdr:row>
      <xdr:rowOff>16863</xdr:rowOff>
    </xdr:to>
    <xdr:pic>
      <xdr:nvPicPr>
        <xdr:cNvPr id="318" name="image50.pn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9526" y="21483038"/>
          <a:ext cx="476250" cy="466724"/>
        </a:xfrm>
        <a:prstGeom prst="rect">
          <a:avLst/>
        </a:prstGeom>
      </xdr:spPr>
    </xdr:pic>
    <xdr:clientData/>
  </xdr:twoCellAnchor>
  <xdr:oneCellAnchor>
    <xdr:from>
      <xdr:col>4</xdr:col>
      <xdr:colOff>205469</xdr:colOff>
      <xdr:row>138</xdr:row>
      <xdr:rowOff>31750</xdr:rowOff>
    </xdr:from>
    <xdr:ext cx="520142" cy="280974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831069" y="21964650"/>
          <a:ext cx="520142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BLUE 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PENGUIN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5</xdr:col>
      <xdr:colOff>391435</xdr:colOff>
      <xdr:row>138</xdr:row>
      <xdr:rowOff>31750</xdr:rowOff>
    </xdr:from>
    <xdr:ext cx="637162" cy="280974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474235" y="21964650"/>
          <a:ext cx="637162" cy="2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600" baseline="0">
              <a:latin typeface="Century Gothic" panose="020B0502020202020204" pitchFamily="34" charset="0"/>
            </a:rPr>
            <a:t>PINK</a:t>
          </a:r>
        </a:p>
        <a:p>
          <a:pPr algn="ctr"/>
          <a:r>
            <a:rPr lang="en-US" sz="600" baseline="0">
              <a:latin typeface="Century Gothic" panose="020B0502020202020204" pitchFamily="34" charset="0"/>
            </a:rPr>
            <a:t>SNOWFLAKE</a:t>
          </a:r>
          <a:endParaRPr lang="en-US" sz="600">
            <a:latin typeface="Century Gothic" panose="020B0502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106680</xdr:colOff>
          <xdr:row>185</xdr:row>
          <xdr:rowOff>22860</xdr:rowOff>
        </xdr:from>
        <xdr:to>
          <xdr:col>16</xdr:col>
          <xdr:colOff>266700</xdr:colOff>
          <xdr:row>185</xdr:row>
          <xdr:rowOff>152400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106680</xdr:colOff>
          <xdr:row>184</xdr:row>
          <xdr:rowOff>22860</xdr:rowOff>
        </xdr:from>
        <xdr:to>
          <xdr:col>16</xdr:col>
          <xdr:colOff>266700</xdr:colOff>
          <xdr:row>184</xdr:row>
          <xdr:rowOff>152400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106680</xdr:colOff>
          <xdr:row>189</xdr:row>
          <xdr:rowOff>22860</xdr:rowOff>
        </xdr:from>
        <xdr:to>
          <xdr:col>17</xdr:col>
          <xdr:colOff>266700</xdr:colOff>
          <xdr:row>189</xdr:row>
          <xdr:rowOff>152400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106680</xdr:colOff>
          <xdr:row>190</xdr:row>
          <xdr:rowOff>22860</xdr:rowOff>
        </xdr:from>
        <xdr:to>
          <xdr:col>17</xdr:col>
          <xdr:colOff>266700</xdr:colOff>
          <xdr:row>190</xdr:row>
          <xdr:rowOff>152400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193</xdr:row>
          <xdr:rowOff>22860</xdr:rowOff>
        </xdr:from>
        <xdr:to>
          <xdr:col>8</xdr:col>
          <xdr:colOff>266700</xdr:colOff>
          <xdr:row>193</xdr:row>
          <xdr:rowOff>152400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193</xdr:row>
          <xdr:rowOff>22860</xdr:rowOff>
        </xdr:from>
        <xdr:to>
          <xdr:col>10</xdr:col>
          <xdr:colOff>266700</xdr:colOff>
          <xdr:row>193</xdr:row>
          <xdr:rowOff>152400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106680</xdr:colOff>
          <xdr:row>193</xdr:row>
          <xdr:rowOff>22860</xdr:rowOff>
        </xdr:from>
        <xdr:to>
          <xdr:col>16</xdr:col>
          <xdr:colOff>266700</xdr:colOff>
          <xdr:row>193</xdr:row>
          <xdr:rowOff>152400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21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230908</xdr:colOff>
      <xdr:row>14</xdr:row>
      <xdr:rowOff>9579</xdr:rowOff>
    </xdr:from>
    <xdr:to>
      <xdr:col>14</xdr:col>
      <xdr:colOff>265545</xdr:colOff>
      <xdr:row>18</xdr:row>
      <xdr:rowOff>132240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5489863" y="2387943"/>
          <a:ext cx="946727" cy="792297"/>
        </a:xfrm>
        <a:prstGeom prst="rect">
          <a:avLst/>
        </a:prstGeom>
      </xdr:spPr>
    </xdr:pic>
    <xdr:clientData/>
  </xdr:twoCellAnchor>
  <xdr:twoCellAnchor editAs="oneCell">
    <xdr:from>
      <xdr:col>14</xdr:col>
      <xdr:colOff>198582</xdr:colOff>
      <xdr:row>30</xdr:row>
      <xdr:rowOff>6116</xdr:rowOff>
    </xdr:from>
    <xdr:to>
      <xdr:col>16</xdr:col>
      <xdr:colOff>233218</xdr:colOff>
      <xdr:row>34</xdr:row>
      <xdr:rowOff>128778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6369627" y="5086116"/>
          <a:ext cx="946727" cy="792297"/>
        </a:xfrm>
        <a:prstGeom prst="rect">
          <a:avLst/>
        </a:prstGeom>
      </xdr:spPr>
    </xdr:pic>
    <xdr:clientData/>
  </xdr:twoCellAnchor>
  <xdr:twoCellAnchor editAs="oneCell">
    <xdr:from>
      <xdr:col>13</xdr:col>
      <xdr:colOff>415636</xdr:colOff>
      <xdr:row>51</xdr:row>
      <xdr:rowOff>40409</xdr:rowOff>
    </xdr:from>
    <xdr:to>
      <xdr:col>16</xdr:col>
      <xdr:colOff>5195</xdr:colOff>
      <xdr:row>55</xdr:row>
      <xdr:rowOff>163070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6130636" y="8659091"/>
          <a:ext cx="946727" cy="792297"/>
        </a:xfrm>
        <a:prstGeom prst="rect">
          <a:avLst/>
        </a:prstGeom>
      </xdr:spPr>
    </xdr:pic>
    <xdr:clientData/>
  </xdr:twoCellAnchor>
  <xdr:twoCellAnchor editAs="oneCell">
    <xdr:from>
      <xdr:col>14</xdr:col>
      <xdr:colOff>72746</xdr:colOff>
      <xdr:row>64</xdr:row>
      <xdr:rowOff>5772</xdr:rowOff>
    </xdr:from>
    <xdr:to>
      <xdr:col>15</xdr:col>
      <xdr:colOff>317500</xdr:colOff>
      <xdr:row>67</xdr:row>
      <xdr:rowOff>90028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6243791" y="10835408"/>
          <a:ext cx="700800" cy="586485"/>
        </a:xfrm>
        <a:prstGeom prst="rect">
          <a:avLst/>
        </a:prstGeom>
      </xdr:spPr>
    </xdr:pic>
    <xdr:clientData/>
  </xdr:twoCellAnchor>
  <xdr:twoCellAnchor editAs="oneCell">
    <xdr:from>
      <xdr:col>14</xdr:col>
      <xdr:colOff>308875</xdr:colOff>
      <xdr:row>78</xdr:row>
      <xdr:rowOff>51955</xdr:rowOff>
    </xdr:from>
    <xdr:to>
      <xdr:col>15</xdr:col>
      <xdr:colOff>322181</xdr:colOff>
      <xdr:row>82</xdr:row>
      <xdr:rowOff>15571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6479920" y="12746182"/>
          <a:ext cx="469352" cy="633253"/>
        </a:xfrm>
        <a:prstGeom prst="rect">
          <a:avLst/>
        </a:prstGeom>
      </xdr:spPr>
    </xdr:pic>
    <xdr:clientData/>
  </xdr:twoCellAnchor>
  <xdr:twoCellAnchor editAs="oneCell">
    <xdr:from>
      <xdr:col>14</xdr:col>
      <xdr:colOff>403548</xdr:colOff>
      <xdr:row>97</xdr:row>
      <xdr:rowOff>65810</xdr:rowOff>
    </xdr:from>
    <xdr:to>
      <xdr:col>16</xdr:col>
      <xdr:colOff>352</xdr:colOff>
      <xdr:row>101</xdr:row>
      <xdr:rowOff>29426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6574593" y="15513628"/>
          <a:ext cx="469352" cy="633253"/>
        </a:xfrm>
        <a:prstGeom prst="rect">
          <a:avLst/>
        </a:prstGeom>
      </xdr:spPr>
    </xdr:pic>
    <xdr:clientData/>
  </xdr:twoCellAnchor>
  <xdr:twoCellAnchor editAs="oneCell">
    <xdr:from>
      <xdr:col>14</xdr:col>
      <xdr:colOff>115455</xdr:colOff>
      <xdr:row>115</xdr:row>
      <xdr:rowOff>46182</xdr:rowOff>
    </xdr:from>
    <xdr:to>
      <xdr:col>15</xdr:col>
      <xdr:colOff>128761</xdr:colOff>
      <xdr:row>119</xdr:row>
      <xdr:rowOff>9799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6286500" y="18039773"/>
          <a:ext cx="469352" cy="633253"/>
        </a:xfrm>
        <a:prstGeom prst="rect">
          <a:avLst/>
        </a:prstGeom>
      </xdr:spPr>
    </xdr:pic>
    <xdr:clientData/>
  </xdr:twoCellAnchor>
  <xdr:twoCellAnchor editAs="oneCell">
    <xdr:from>
      <xdr:col>12</xdr:col>
      <xdr:colOff>450273</xdr:colOff>
      <xdr:row>135</xdr:row>
      <xdr:rowOff>51955</xdr:rowOff>
    </xdr:from>
    <xdr:to>
      <xdr:col>14</xdr:col>
      <xdr:colOff>7535</xdr:colOff>
      <xdr:row>139</xdr:row>
      <xdr:rowOff>15572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5709228" y="21347546"/>
          <a:ext cx="469352" cy="633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2C2F-41B9-471F-A3C7-C3AC7FC1993E}">
  <sheetPr>
    <pageSetUpPr fitToPage="1"/>
  </sheetPr>
  <dimension ref="A1:AK194"/>
  <sheetViews>
    <sheetView tabSelected="1" zoomScale="110" zoomScaleNormal="110" zoomScaleSheetLayoutView="100" workbookViewId="0">
      <selection activeCell="I22" sqref="I22"/>
    </sheetView>
  </sheetViews>
  <sheetFormatPr defaultRowHeight="13.2" x14ac:dyDescent="0.25"/>
  <cols>
    <col min="1" max="1" width="6.109375" style="39" customWidth="1"/>
    <col min="2" max="2" width="7.109375" style="39" customWidth="1"/>
    <col min="3" max="3" width="4.77734375" style="39" customWidth="1"/>
    <col min="4" max="11" width="7.109375" style="23" customWidth="1"/>
    <col min="12" max="15" width="7.109375" style="47" customWidth="1"/>
    <col min="16" max="18" width="7.109375" style="23" customWidth="1"/>
    <col min="19" max="19" width="12.77734375" style="2" customWidth="1"/>
    <col min="20" max="27" width="8.77734375" style="2"/>
  </cols>
  <sheetData>
    <row r="1" spans="1:18" ht="15.6" x14ac:dyDescent="0.25">
      <c r="A1" s="121" t="s">
        <v>187</v>
      </c>
      <c r="B1" s="122"/>
      <c r="C1" s="122"/>
      <c r="D1" s="122"/>
      <c r="E1" s="160"/>
      <c r="F1" s="161"/>
      <c r="G1" s="161"/>
      <c r="H1" s="161"/>
      <c r="I1" s="161"/>
      <c r="J1" s="157" t="s">
        <v>220</v>
      </c>
      <c r="K1" s="158"/>
      <c r="L1" s="158"/>
      <c r="M1" s="159"/>
      <c r="N1" s="159"/>
      <c r="O1" s="159"/>
      <c r="P1" s="159"/>
      <c r="Q1" s="159"/>
      <c r="R1" s="159"/>
    </row>
    <row r="2" spans="1:18" x14ac:dyDescent="0.25">
      <c r="A2" s="119" t="s">
        <v>195</v>
      </c>
      <c r="B2" s="120"/>
      <c r="C2" s="120"/>
      <c r="D2" s="120"/>
      <c r="E2" s="161"/>
      <c r="F2" s="161"/>
      <c r="G2" s="161"/>
      <c r="H2" s="161"/>
      <c r="I2" s="161"/>
      <c r="J2" s="119" t="s">
        <v>196</v>
      </c>
      <c r="K2" s="120"/>
      <c r="L2" s="120"/>
      <c r="M2" s="120"/>
      <c r="N2" s="120"/>
      <c r="O2" s="120"/>
      <c r="P2" s="120"/>
      <c r="Q2" s="120"/>
      <c r="R2" s="120"/>
    </row>
    <row r="3" spans="1:18" x14ac:dyDescent="0.25">
      <c r="A3" s="120"/>
      <c r="B3" s="120"/>
      <c r="C3" s="120"/>
      <c r="D3" s="120"/>
      <c r="E3" s="161"/>
      <c r="F3" s="161"/>
      <c r="G3" s="161"/>
      <c r="H3" s="161"/>
      <c r="I3" s="161"/>
      <c r="J3" s="120"/>
      <c r="K3" s="120"/>
      <c r="L3" s="120"/>
      <c r="M3" s="120"/>
      <c r="N3" s="120"/>
      <c r="O3" s="120"/>
      <c r="P3" s="120"/>
      <c r="Q3" s="120"/>
      <c r="R3" s="120"/>
    </row>
    <row r="4" spans="1:18" x14ac:dyDescent="0.25">
      <c r="A4" s="120"/>
      <c r="B4" s="120"/>
      <c r="C4" s="120"/>
      <c r="D4" s="120"/>
      <c r="E4" s="161"/>
      <c r="F4" s="161"/>
      <c r="G4" s="161"/>
      <c r="H4" s="161"/>
      <c r="I4" s="161"/>
      <c r="J4" s="120"/>
      <c r="K4" s="120"/>
      <c r="L4" s="120"/>
      <c r="M4" s="120"/>
      <c r="N4" s="120"/>
      <c r="O4" s="120"/>
      <c r="P4" s="120"/>
      <c r="Q4" s="120"/>
      <c r="R4" s="120"/>
    </row>
    <row r="5" spans="1:18" x14ac:dyDescent="0.25">
      <c r="A5" s="120"/>
      <c r="B5" s="120"/>
      <c r="C5" s="120"/>
      <c r="D5" s="120"/>
      <c r="E5" s="162" t="s">
        <v>9</v>
      </c>
      <c r="F5" s="163"/>
      <c r="G5" s="163"/>
      <c r="H5" s="163"/>
      <c r="I5" s="163"/>
      <c r="J5" s="120"/>
      <c r="K5" s="120"/>
      <c r="L5" s="120"/>
      <c r="M5" s="120"/>
      <c r="N5" s="120"/>
      <c r="O5" s="120"/>
      <c r="P5" s="120"/>
      <c r="Q5" s="120"/>
      <c r="R5" s="120"/>
    </row>
    <row r="6" spans="1:18" x14ac:dyDescent="0.25">
      <c r="A6" s="120"/>
      <c r="B6" s="120"/>
      <c r="C6" s="120"/>
      <c r="D6" s="120"/>
      <c r="E6" s="163"/>
      <c r="F6" s="163"/>
      <c r="G6" s="163"/>
      <c r="H6" s="163"/>
      <c r="I6" s="163"/>
      <c r="J6" s="120"/>
      <c r="K6" s="120"/>
      <c r="L6" s="120"/>
      <c r="M6" s="120"/>
      <c r="N6" s="120"/>
      <c r="O6" s="120"/>
      <c r="P6" s="120"/>
      <c r="Q6" s="120"/>
      <c r="R6" s="120"/>
    </row>
    <row r="7" spans="1:18" x14ac:dyDescent="0.25">
      <c r="A7" s="120"/>
      <c r="B7" s="120"/>
      <c r="C7" s="120"/>
      <c r="D7" s="120"/>
      <c r="E7" s="163"/>
      <c r="F7" s="163"/>
      <c r="G7" s="163"/>
      <c r="H7" s="163"/>
      <c r="I7" s="163"/>
      <c r="J7" s="120"/>
      <c r="K7" s="120"/>
      <c r="L7" s="120"/>
      <c r="M7" s="120"/>
      <c r="N7" s="120"/>
      <c r="O7" s="120"/>
      <c r="P7" s="120"/>
      <c r="Q7" s="120"/>
      <c r="R7" s="120"/>
    </row>
    <row r="8" spans="1:18" x14ac:dyDescent="0.25">
      <c r="A8" s="115" t="s">
        <v>10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</row>
    <row r="9" spans="1:18" x14ac:dyDescent="0.25">
      <c r="A9" s="117" t="s">
        <v>11</v>
      </c>
      <c r="B9" s="118"/>
      <c r="C9" s="118"/>
      <c r="D9" s="125"/>
      <c r="E9" s="126"/>
      <c r="F9" s="126"/>
      <c r="G9" s="126"/>
      <c r="H9" s="126"/>
      <c r="I9" s="134"/>
      <c r="J9" s="135"/>
      <c r="K9" s="135"/>
      <c r="L9" s="135"/>
      <c r="M9" s="135"/>
      <c r="N9" s="135"/>
      <c r="O9" s="135"/>
      <c r="P9" s="135"/>
      <c r="Q9" s="135"/>
      <c r="R9" s="135"/>
    </row>
    <row r="10" spans="1:18" x14ac:dyDescent="0.25">
      <c r="A10" s="117" t="s">
        <v>12</v>
      </c>
      <c r="B10" s="118"/>
      <c r="C10" s="118"/>
      <c r="D10" s="127">
        <v>4</v>
      </c>
      <c r="E10" s="128"/>
      <c r="F10" s="128"/>
      <c r="G10" s="128"/>
      <c r="H10" s="129"/>
      <c r="I10" s="136"/>
      <c r="J10" s="135"/>
      <c r="K10" s="135"/>
      <c r="L10" s="135"/>
      <c r="M10" s="135"/>
      <c r="N10" s="135"/>
      <c r="O10" s="135"/>
      <c r="P10" s="135"/>
      <c r="Q10" s="135"/>
      <c r="R10" s="135"/>
    </row>
    <row r="11" spans="1:18" x14ac:dyDescent="0.25">
      <c r="A11" s="153" t="s">
        <v>221</v>
      </c>
      <c r="B11" s="154"/>
      <c r="C11" s="154"/>
      <c r="D11" s="155"/>
      <c r="E11" s="155"/>
      <c r="F11" s="130" t="s">
        <v>15</v>
      </c>
      <c r="G11" s="156"/>
      <c r="H11" s="130" t="s">
        <v>6</v>
      </c>
      <c r="I11" s="130"/>
      <c r="J11" s="131"/>
      <c r="K11" s="130" t="s">
        <v>8</v>
      </c>
      <c r="L11" s="130"/>
      <c r="M11" s="130"/>
      <c r="N11" s="130"/>
      <c r="O11" s="130"/>
      <c r="P11" s="131"/>
      <c r="Q11" s="131"/>
      <c r="R11" s="131"/>
    </row>
    <row r="12" spans="1:18" ht="23.25" customHeight="1" x14ac:dyDescent="0.25">
      <c r="A12" s="154"/>
      <c r="B12" s="154"/>
      <c r="C12" s="154"/>
      <c r="D12" s="155"/>
      <c r="E12" s="155"/>
      <c r="F12" s="130"/>
      <c r="G12" s="156"/>
      <c r="H12" s="132" t="s">
        <v>16</v>
      </c>
      <c r="I12" s="133"/>
      <c r="J12" s="133"/>
      <c r="K12" s="132" t="s">
        <v>18</v>
      </c>
      <c r="L12" s="132"/>
      <c r="M12" s="132"/>
      <c r="N12" s="132"/>
      <c r="O12" s="132"/>
      <c r="P12" s="133"/>
      <c r="Q12" s="133"/>
      <c r="R12" s="133"/>
    </row>
    <row r="13" spans="1:18" x14ac:dyDescent="0.25">
      <c r="A13" s="164"/>
      <c r="B13" s="165"/>
      <c r="C13" s="165"/>
      <c r="D13" s="165"/>
      <c r="E13" s="165"/>
      <c r="F13" s="165"/>
      <c r="G13" s="165"/>
      <c r="H13" s="130" t="s">
        <v>7</v>
      </c>
      <c r="I13" s="131"/>
      <c r="J13" s="131"/>
      <c r="K13" s="8"/>
      <c r="L13" s="8"/>
      <c r="M13" s="8"/>
      <c r="N13" s="8"/>
      <c r="O13" s="8"/>
      <c r="P13" s="8"/>
      <c r="Q13" s="8"/>
      <c r="R13" s="8"/>
    </row>
    <row r="14" spans="1:18" ht="13.8" thickBot="1" x14ac:dyDescent="0.3">
      <c r="A14" s="165"/>
      <c r="B14" s="165"/>
      <c r="C14" s="165"/>
      <c r="D14" s="165"/>
      <c r="E14" s="165"/>
      <c r="F14" s="165"/>
      <c r="G14" s="165"/>
      <c r="H14" s="170" t="s">
        <v>17</v>
      </c>
      <c r="I14" s="171"/>
      <c r="J14" s="171"/>
      <c r="K14" s="8"/>
      <c r="L14" s="8"/>
      <c r="M14" s="8"/>
      <c r="N14" s="8"/>
      <c r="O14" s="8"/>
      <c r="P14" s="8"/>
      <c r="Q14" s="8"/>
      <c r="R14" s="8"/>
    </row>
    <row r="15" spans="1:18" x14ac:dyDescent="0.25">
      <c r="A15" s="137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9"/>
    </row>
    <row r="16" spans="1:18" x14ac:dyDescent="0.25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2"/>
    </row>
    <row r="17" spans="1:18" x14ac:dyDescent="0.25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2"/>
    </row>
    <row r="18" spans="1:18" x14ac:dyDescent="0.25">
      <c r="A18" s="140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2"/>
    </row>
    <row r="19" spans="1:18" ht="13.8" thickBot="1" x14ac:dyDescent="0.3">
      <c r="A19" s="143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5"/>
    </row>
    <row r="20" spans="1:18" ht="13.8" thickBot="1" x14ac:dyDescent="0.3">
      <c r="A20" s="148" t="s">
        <v>13</v>
      </c>
      <c r="B20" s="149"/>
      <c r="C20" s="149"/>
      <c r="D20" s="72" t="s">
        <v>14</v>
      </c>
      <c r="E20" s="73">
        <v>3</v>
      </c>
      <c r="F20" s="150" t="s">
        <v>48</v>
      </c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2"/>
    </row>
    <row r="21" spans="1:18" ht="13.8" thickBot="1" x14ac:dyDescent="0.3">
      <c r="A21" s="146" t="s">
        <v>0</v>
      </c>
      <c r="B21" s="147"/>
      <c r="C21" s="147"/>
      <c r="D21" s="60" t="s">
        <v>3</v>
      </c>
      <c r="E21" s="60" t="s">
        <v>5</v>
      </c>
      <c r="F21" s="11" t="s">
        <v>26</v>
      </c>
      <c r="G21" s="11" t="s">
        <v>1</v>
      </c>
      <c r="H21" s="11" t="s">
        <v>25</v>
      </c>
      <c r="I21" s="11" t="s">
        <v>1</v>
      </c>
      <c r="J21" s="11" t="s">
        <v>27</v>
      </c>
      <c r="K21" s="11" t="s">
        <v>1</v>
      </c>
      <c r="L21" s="11" t="s">
        <v>188</v>
      </c>
      <c r="M21" s="11" t="s">
        <v>1</v>
      </c>
      <c r="N21" s="11" t="s">
        <v>194</v>
      </c>
      <c r="O21" s="11" t="s">
        <v>1</v>
      </c>
      <c r="P21" s="11" t="s">
        <v>28</v>
      </c>
      <c r="Q21" s="11" t="s">
        <v>29</v>
      </c>
      <c r="R21" s="12" t="s">
        <v>2</v>
      </c>
    </row>
    <row r="22" spans="1:18" x14ac:dyDescent="0.25">
      <c r="A22" s="123" t="s">
        <v>30</v>
      </c>
      <c r="B22" s="124"/>
      <c r="C22" s="124"/>
      <c r="D22" s="13" t="s">
        <v>4</v>
      </c>
      <c r="E22" s="13">
        <v>4</v>
      </c>
      <c r="F22" s="13">
        <v>973</v>
      </c>
      <c r="G22" s="40"/>
      <c r="H22" s="13">
        <v>291</v>
      </c>
      <c r="I22" s="40"/>
      <c r="J22" s="13">
        <v>907</v>
      </c>
      <c r="K22" s="40"/>
      <c r="L22" s="54"/>
      <c r="M22" s="54"/>
      <c r="N22" s="54"/>
      <c r="O22" s="54"/>
      <c r="P22" s="14">
        <f>IF(D10=1,11.62,IF(D10=2,10.6,IF(D10=3,9.3,IF(D10=4,7.95,0))))</f>
        <v>7.95</v>
      </c>
      <c r="Q22" s="14">
        <f>P22*E22</f>
        <v>31.8</v>
      </c>
      <c r="R22" s="14">
        <f>SUM(G22,I22,K22)*Q22</f>
        <v>0</v>
      </c>
    </row>
    <row r="23" spans="1:18" x14ac:dyDescent="0.25">
      <c r="A23" s="123" t="s">
        <v>19</v>
      </c>
      <c r="B23" s="124"/>
      <c r="C23" s="124"/>
      <c r="D23" s="13" t="s">
        <v>4</v>
      </c>
      <c r="E23" s="13">
        <v>4</v>
      </c>
      <c r="F23" s="13">
        <v>972</v>
      </c>
      <c r="G23" s="40"/>
      <c r="H23" s="13">
        <v>292</v>
      </c>
      <c r="I23" s="40"/>
      <c r="J23" s="13">
        <v>906</v>
      </c>
      <c r="K23" s="40"/>
      <c r="L23" s="54"/>
      <c r="M23" s="54"/>
      <c r="N23" s="54"/>
      <c r="O23" s="54"/>
      <c r="P23" s="14">
        <f>IF(D10=1,11.62,IF(D10=2,10.6,IF(D10=3,9.3,IF(D10=4,7.95,0))))</f>
        <v>7.95</v>
      </c>
      <c r="Q23" s="14">
        <f t="shared" ref="Q23:Q28" si="0">P23*E23</f>
        <v>31.8</v>
      </c>
      <c r="R23" s="14">
        <f t="shared" ref="R23:R28" si="1">SUM(G23,I23,K23)*Q23</f>
        <v>0</v>
      </c>
    </row>
    <row r="24" spans="1:18" x14ac:dyDescent="0.25">
      <c r="A24" s="123" t="s">
        <v>20</v>
      </c>
      <c r="B24" s="124"/>
      <c r="C24" s="124"/>
      <c r="D24" s="13" t="s">
        <v>4</v>
      </c>
      <c r="E24" s="13">
        <v>4</v>
      </c>
      <c r="F24" s="15"/>
      <c r="G24" s="40"/>
      <c r="H24" s="13">
        <v>290</v>
      </c>
      <c r="I24" s="40"/>
      <c r="J24" s="13">
        <v>908</v>
      </c>
      <c r="K24" s="40"/>
      <c r="L24" s="54"/>
      <c r="M24" s="54"/>
      <c r="N24" s="54"/>
      <c r="O24" s="54"/>
      <c r="P24" s="14">
        <f>IF(D10=1,11.62,IF(D10=2,10.6,IF(D10=3,9.3,IF(D10=4,7.95,0))))</f>
        <v>7.95</v>
      </c>
      <c r="Q24" s="14">
        <f t="shared" si="0"/>
        <v>31.8</v>
      </c>
      <c r="R24" s="14">
        <f t="shared" si="1"/>
        <v>0</v>
      </c>
    </row>
    <row r="25" spans="1:18" x14ac:dyDescent="0.25">
      <c r="A25" s="123" t="s">
        <v>21</v>
      </c>
      <c r="B25" s="124"/>
      <c r="C25" s="124"/>
      <c r="D25" s="13" t="s">
        <v>4</v>
      </c>
      <c r="E25" s="13">
        <v>4</v>
      </c>
      <c r="F25" s="15"/>
      <c r="G25" s="40"/>
      <c r="H25" s="13">
        <v>4455</v>
      </c>
      <c r="I25" s="40"/>
      <c r="J25" s="13">
        <v>4456</v>
      </c>
      <c r="K25" s="40"/>
      <c r="L25" s="54"/>
      <c r="M25" s="54"/>
      <c r="N25" s="54"/>
      <c r="O25" s="54"/>
      <c r="P25" s="14">
        <f>IF(D10=1,11.62,IF(D10=2,10.6,IF(D10=3,9.3,IF(D10=4,7.95,0))))</f>
        <v>7.95</v>
      </c>
      <c r="Q25" s="14">
        <f t="shared" si="0"/>
        <v>31.8</v>
      </c>
      <c r="R25" s="14">
        <f t="shared" si="1"/>
        <v>0</v>
      </c>
    </row>
    <row r="26" spans="1:18" x14ac:dyDescent="0.25">
      <c r="A26" s="123" t="s">
        <v>22</v>
      </c>
      <c r="B26" s="124"/>
      <c r="C26" s="124"/>
      <c r="D26" s="13" t="s">
        <v>4</v>
      </c>
      <c r="E26" s="13">
        <v>4</v>
      </c>
      <c r="F26" s="15"/>
      <c r="G26" s="40"/>
      <c r="H26" s="13">
        <v>12604</v>
      </c>
      <c r="I26" s="40"/>
      <c r="J26" s="13">
        <v>12605</v>
      </c>
      <c r="K26" s="40"/>
      <c r="L26" s="54"/>
      <c r="M26" s="54"/>
      <c r="N26" s="54"/>
      <c r="O26" s="54"/>
      <c r="P26" s="14">
        <f>IF(D10=1,11.62,IF(D10=2,10.6,IF(D10=3,9.3,IF(D10=4,7.95,0))))</f>
        <v>7.95</v>
      </c>
      <c r="Q26" s="14">
        <f t="shared" si="0"/>
        <v>31.8</v>
      </c>
      <c r="R26" s="14">
        <f t="shared" si="1"/>
        <v>0</v>
      </c>
    </row>
    <row r="27" spans="1:18" x14ac:dyDescent="0.25">
      <c r="A27" s="123" t="s">
        <v>23</v>
      </c>
      <c r="B27" s="124"/>
      <c r="C27" s="124"/>
      <c r="D27" s="13" t="s">
        <v>4</v>
      </c>
      <c r="E27" s="13">
        <v>4</v>
      </c>
      <c r="F27" s="15"/>
      <c r="G27" s="40"/>
      <c r="H27" s="13">
        <v>12595</v>
      </c>
      <c r="I27" s="40"/>
      <c r="J27" s="13">
        <v>12596</v>
      </c>
      <c r="K27" s="40"/>
      <c r="L27" s="54"/>
      <c r="M27" s="54"/>
      <c r="N27" s="54"/>
      <c r="O27" s="54"/>
      <c r="P27" s="14">
        <f>IF(D10=1,11.62,IF(D10=2,10.6,IF(D10=3,9.3,IF(D10=4,7.95,0))))</f>
        <v>7.95</v>
      </c>
      <c r="Q27" s="14">
        <f t="shared" si="0"/>
        <v>31.8</v>
      </c>
      <c r="R27" s="14">
        <f t="shared" si="1"/>
        <v>0</v>
      </c>
    </row>
    <row r="28" spans="1:18" x14ac:dyDescent="0.25">
      <c r="A28" s="123" t="s">
        <v>24</v>
      </c>
      <c r="B28" s="124"/>
      <c r="C28" s="124"/>
      <c r="D28" s="67" t="s">
        <v>4</v>
      </c>
      <c r="E28" s="67">
        <v>4</v>
      </c>
      <c r="F28" s="15"/>
      <c r="G28" s="40"/>
      <c r="H28" s="13">
        <v>4157</v>
      </c>
      <c r="I28" s="40"/>
      <c r="J28" s="13">
        <v>4158</v>
      </c>
      <c r="K28" s="40"/>
      <c r="L28" s="54"/>
      <c r="M28" s="54"/>
      <c r="N28" s="54"/>
      <c r="O28" s="54"/>
      <c r="P28" s="14">
        <f>IF(D10=1,11.62,IF(D10=2,10.6,IF(D10=3,9.3,IF(D10=4,7.95,0))))</f>
        <v>7.95</v>
      </c>
      <c r="Q28" s="14">
        <f t="shared" si="0"/>
        <v>31.8</v>
      </c>
      <c r="R28" s="14">
        <f t="shared" si="1"/>
        <v>0</v>
      </c>
    </row>
    <row r="29" spans="1:18" x14ac:dyDescent="0.25">
      <c r="A29" s="82"/>
      <c r="B29" s="83"/>
      <c r="C29" s="83"/>
      <c r="D29" s="84"/>
      <c r="E29" s="84"/>
      <c r="F29" s="57" t="s">
        <v>43</v>
      </c>
      <c r="G29" s="58">
        <f>SUM(G22:G28)</f>
        <v>0</v>
      </c>
      <c r="H29" s="57" t="s">
        <v>43</v>
      </c>
      <c r="I29" s="58">
        <f>SUM(I22:I28)</f>
        <v>0</v>
      </c>
      <c r="J29" s="57" t="s">
        <v>43</v>
      </c>
      <c r="K29" s="58">
        <f>SUM(K22:K28)</f>
        <v>0</v>
      </c>
      <c r="L29" s="15"/>
      <c r="M29" s="15"/>
      <c r="N29" s="15"/>
      <c r="O29" s="15"/>
      <c r="P29" s="166" t="s">
        <v>41</v>
      </c>
      <c r="Q29" s="167"/>
      <c r="R29" s="14">
        <f>SUM(R22:R28)</f>
        <v>0</v>
      </c>
    </row>
    <row r="30" spans="1:18" ht="13.8" thickBot="1" x14ac:dyDescent="0.3">
      <c r="A30" s="82"/>
      <c r="B30" s="83"/>
      <c r="C30" s="83"/>
      <c r="D30" s="84"/>
      <c r="E30" s="84"/>
      <c r="F30" s="168" t="s">
        <v>42</v>
      </c>
      <c r="G30" s="169"/>
      <c r="H30" s="169"/>
      <c r="I30" s="176">
        <f>SUM(G29,I29,K29)*E23</f>
        <v>0</v>
      </c>
      <c r="J30" s="177"/>
      <c r="K30" s="177"/>
      <c r="L30" s="81"/>
      <c r="M30" s="81"/>
      <c r="N30" s="81"/>
      <c r="O30" s="81"/>
      <c r="P30" s="84"/>
      <c r="Q30" s="84"/>
      <c r="R30" s="84"/>
    </row>
    <row r="31" spans="1:18" x14ac:dyDescent="0.25">
      <c r="A31" s="137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9"/>
    </row>
    <row r="32" spans="1:18" x14ac:dyDescent="0.25">
      <c r="A32" s="140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2"/>
    </row>
    <row r="33" spans="1:18" x14ac:dyDescent="0.25">
      <c r="A33" s="140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2"/>
    </row>
    <row r="34" spans="1:18" x14ac:dyDescent="0.25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2"/>
    </row>
    <row r="35" spans="1:18" ht="13.8" thickBot="1" x14ac:dyDescent="0.3">
      <c r="A35" s="143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5"/>
    </row>
    <row r="36" spans="1:18" ht="13.5" customHeight="1" thickBot="1" x14ac:dyDescent="0.3">
      <c r="A36" s="192" t="s">
        <v>31</v>
      </c>
      <c r="B36" s="192"/>
      <c r="C36" s="192"/>
      <c r="D36" s="74" t="s">
        <v>14</v>
      </c>
      <c r="E36" s="75">
        <v>1.5</v>
      </c>
      <c r="F36" s="172" t="s">
        <v>48</v>
      </c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</row>
    <row r="37" spans="1:18" ht="13.8" thickBot="1" x14ac:dyDescent="0.3">
      <c r="A37" s="146" t="s">
        <v>0</v>
      </c>
      <c r="B37" s="147"/>
      <c r="C37" s="147"/>
      <c r="D37" s="59" t="s">
        <v>3</v>
      </c>
      <c r="E37" s="59" t="s">
        <v>5</v>
      </c>
      <c r="F37" s="21" t="s">
        <v>26</v>
      </c>
      <c r="G37" s="21" t="s">
        <v>1</v>
      </c>
      <c r="H37" s="11" t="s">
        <v>25</v>
      </c>
      <c r="I37" s="21" t="s">
        <v>1</v>
      </c>
      <c r="J37" s="11" t="s">
        <v>27</v>
      </c>
      <c r="K37" s="21" t="s">
        <v>1</v>
      </c>
      <c r="L37" s="11" t="s">
        <v>188</v>
      </c>
      <c r="M37" s="11" t="s">
        <v>1</v>
      </c>
      <c r="N37" s="11" t="s">
        <v>194</v>
      </c>
      <c r="O37" s="11" t="s">
        <v>1</v>
      </c>
      <c r="P37" s="21" t="s">
        <v>28</v>
      </c>
      <c r="Q37" s="11" t="s">
        <v>29</v>
      </c>
      <c r="R37" s="22" t="s">
        <v>2</v>
      </c>
    </row>
    <row r="38" spans="1:18" x14ac:dyDescent="0.25">
      <c r="A38" s="120" t="s">
        <v>30</v>
      </c>
      <c r="B38" s="124"/>
      <c r="C38" s="124"/>
      <c r="D38" s="13" t="s">
        <v>4</v>
      </c>
      <c r="E38" s="13">
        <v>3</v>
      </c>
      <c r="F38" s="15"/>
      <c r="G38" s="15"/>
      <c r="H38" s="13">
        <v>970</v>
      </c>
      <c r="I38" s="40"/>
      <c r="J38" s="13">
        <v>1598</v>
      </c>
      <c r="K38" s="40"/>
      <c r="L38" s="54"/>
      <c r="M38" s="54"/>
      <c r="N38" s="54"/>
      <c r="O38" s="54"/>
      <c r="P38" s="14">
        <f>IF(D10=1,12.5,IF(D10=2,11.4,IF(D10=3,10,IF(D10=4,8.55,0))))</f>
        <v>8.5500000000000007</v>
      </c>
      <c r="Q38" s="14">
        <f>P38*E38</f>
        <v>25.650000000000002</v>
      </c>
      <c r="R38" s="14">
        <f>SUM(G38,I38,K38)*Q38</f>
        <v>0</v>
      </c>
    </row>
    <row r="39" spans="1:18" x14ac:dyDescent="0.25">
      <c r="A39" s="120" t="s">
        <v>19</v>
      </c>
      <c r="B39" s="124"/>
      <c r="C39" s="124"/>
      <c r="D39" s="13" t="s">
        <v>4</v>
      </c>
      <c r="E39" s="13">
        <v>3</v>
      </c>
      <c r="F39" s="15"/>
      <c r="G39" s="15"/>
      <c r="H39" s="13">
        <v>971</v>
      </c>
      <c r="I39" s="40"/>
      <c r="J39" s="13">
        <v>1599</v>
      </c>
      <c r="K39" s="40"/>
      <c r="L39" s="54"/>
      <c r="M39" s="54"/>
      <c r="N39" s="54"/>
      <c r="O39" s="54"/>
      <c r="P39" s="14">
        <f>IF(D10=1,12.5,IF(D10=2,11.4,IF(D10=3,10,IF(D10=4,8.55,0))))</f>
        <v>8.5500000000000007</v>
      </c>
      <c r="Q39" s="14">
        <f t="shared" ref="Q39:Q49" si="2">P39*E39</f>
        <v>25.650000000000002</v>
      </c>
      <c r="R39" s="14">
        <f t="shared" ref="R39:R49" si="3">SUM(G39,I39,K39)*Q39</f>
        <v>0</v>
      </c>
    </row>
    <row r="40" spans="1:18" x14ac:dyDescent="0.25">
      <c r="A40" s="120" t="s">
        <v>20</v>
      </c>
      <c r="B40" s="124"/>
      <c r="C40" s="124"/>
      <c r="D40" s="13" t="s">
        <v>4</v>
      </c>
      <c r="E40" s="13">
        <v>3</v>
      </c>
      <c r="F40" s="23">
        <v>1467</v>
      </c>
      <c r="G40" s="40"/>
      <c r="H40" s="13">
        <v>289</v>
      </c>
      <c r="I40" s="40"/>
      <c r="J40" s="13">
        <v>1597</v>
      </c>
      <c r="K40" s="40"/>
      <c r="L40" s="54"/>
      <c r="M40" s="54"/>
      <c r="N40" s="54"/>
      <c r="O40" s="54"/>
      <c r="P40" s="14">
        <f>IF(D10=1,12.5,IF(D10=2,11.4,IF(D10=3,10,IF(D10=4,8.55,0))))</f>
        <v>8.5500000000000007</v>
      </c>
      <c r="Q40" s="14">
        <f t="shared" si="2"/>
        <v>25.650000000000002</v>
      </c>
      <c r="R40" s="14">
        <f t="shared" si="3"/>
        <v>0</v>
      </c>
    </row>
    <row r="41" spans="1:18" x14ac:dyDescent="0.25">
      <c r="A41" s="120" t="s">
        <v>32</v>
      </c>
      <c r="B41" s="124"/>
      <c r="C41" s="124"/>
      <c r="D41" s="13" t="s">
        <v>4</v>
      </c>
      <c r="E41" s="13">
        <v>3</v>
      </c>
      <c r="F41" s="15"/>
      <c r="G41" s="15"/>
      <c r="H41" s="13">
        <v>395</v>
      </c>
      <c r="I41" s="40"/>
      <c r="J41" s="15"/>
      <c r="K41" s="54"/>
      <c r="L41" s="54"/>
      <c r="M41" s="54"/>
      <c r="N41" s="54"/>
      <c r="O41" s="54"/>
      <c r="P41" s="14">
        <f>IF(D10=1,12.5,IF(D10=2,11.4,IF(D10=3,10,IF(D10=4,8.55,0))))</f>
        <v>8.5500000000000007</v>
      </c>
      <c r="Q41" s="14">
        <f t="shared" si="2"/>
        <v>25.650000000000002</v>
      </c>
      <c r="R41" s="14">
        <f t="shared" si="3"/>
        <v>0</v>
      </c>
    </row>
    <row r="42" spans="1:18" x14ac:dyDescent="0.25">
      <c r="A42" s="120" t="s">
        <v>33</v>
      </c>
      <c r="B42" s="124"/>
      <c r="C42" s="124"/>
      <c r="D42" s="13" t="s">
        <v>4</v>
      </c>
      <c r="E42" s="13">
        <v>3</v>
      </c>
      <c r="F42" s="15"/>
      <c r="G42" s="15"/>
      <c r="H42" s="13">
        <v>10758</v>
      </c>
      <c r="I42" s="40"/>
      <c r="J42" s="13">
        <v>12650</v>
      </c>
      <c r="K42" s="40"/>
      <c r="L42" s="54"/>
      <c r="M42" s="54"/>
      <c r="N42" s="54"/>
      <c r="O42" s="54"/>
      <c r="P42" s="14">
        <f>IF(D10=1,12.5,IF(D10=2,11.4,IF(D10=3,10,IF(D10=4,8.55,0))))</f>
        <v>8.5500000000000007</v>
      </c>
      <c r="Q42" s="14">
        <f t="shared" si="2"/>
        <v>25.650000000000002</v>
      </c>
      <c r="R42" s="14">
        <f t="shared" si="3"/>
        <v>0</v>
      </c>
    </row>
    <row r="43" spans="1:18" x14ac:dyDescent="0.25">
      <c r="A43" s="120" t="s">
        <v>34</v>
      </c>
      <c r="B43" s="124"/>
      <c r="C43" s="124"/>
      <c r="D43" s="13" t="s">
        <v>4</v>
      </c>
      <c r="E43" s="13">
        <v>3</v>
      </c>
      <c r="F43" s="15"/>
      <c r="G43" s="15"/>
      <c r="H43" s="13">
        <v>4131</v>
      </c>
      <c r="I43" s="40"/>
      <c r="J43" s="13">
        <v>4132</v>
      </c>
      <c r="K43" s="40"/>
      <c r="L43" s="54"/>
      <c r="M43" s="54"/>
      <c r="N43" s="54"/>
      <c r="O43" s="54"/>
      <c r="P43" s="14">
        <f>IF(D10=1,12.5,IF(D10=2,11.4,IF(D10=3,10,IF(D10=4,8.55,0))))</f>
        <v>8.5500000000000007</v>
      </c>
      <c r="Q43" s="14">
        <f t="shared" si="2"/>
        <v>25.650000000000002</v>
      </c>
      <c r="R43" s="14">
        <f t="shared" si="3"/>
        <v>0</v>
      </c>
    </row>
    <row r="44" spans="1:18" x14ac:dyDescent="0.25">
      <c r="A44" s="120" t="s">
        <v>35</v>
      </c>
      <c r="B44" s="124"/>
      <c r="C44" s="124"/>
      <c r="D44" s="13" t="s">
        <v>4</v>
      </c>
      <c r="E44" s="13">
        <v>3</v>
      </c>
      <c r="F44" s="15"/>
      <c r="G44" s="15"/>
      <c r="H44" s="13">
        <v>13090</v>
      </c>
      <c r="I44" s="40"/>
      <c r="J44" s="13">
        <v>13091</v>
      </c>
      <c r="K44" s="40"/>
      <c r="L44" s="54"/>
      <c r="M44" s="54"/>
      <c r="N44" s="54"/>
      <c r="O44" s="54"/>
      <c r="P44" s="14">
        <f>IF(D10=1,12.5,IF(D10=2,11.4,IF(D10=3,10,IF(D10=4,8.55,0))))</f>
        <v>8.5500000000000007</v>
      </c>
      <c r="Q44" s="14">
        <f t="shared" si="2"/>
        <v>25.650000000000002</v>
      </c>
      <c r="R44" s="14">
        <f t="shared" si="3"/>
        <v>0</v>
      </c>
    </row>
    <row r="45" spans="1:18" x14ac:dyDescent="0.25">
      <c r="A45" s="120" t="s">
        <v>36</v>
      </c>
      <c r="B45" s="124"/>
      <c r="C45" s="124"/>
      <c r="D45" s="13" t="s">
        <v>4</v>
      </c>
      <c r="E45" s="13">
        <v>3</v>
      </c>
      <c r="F45" s="15"/>
      <c r="G45" s="15"/>
      <c r="H45" s="13">
        <v>3056</v>
      </c>
      <c r="I45" s="40"/>
      <c r="J45" s="13">
        <v>3057</v>
      </c>
      <c r="K45" s="40"/>
      <c r="L45" s="54"/>
      <c r="M45" s="54"/>
      <c r="N45" s="54"/>
      <c r="O45" s="54"/>
      <c r="P45" s="14">
        <f>IF(D10=1,12.5,IF(D10=2,11.4,IF(D10=3,10,IF(D10=4,8.55,0))))</f>
        <v>8.5500000000000007</v>
      </c>
      <c r="Q45" s="14">
        <f t="shared" si="2"/>
        <v>25.650000000000002</v>
      </c>
      <c r="R45" s="14">
        <f t="shared" si="3"/>
        <v>0</v>
      </c>
    </row>
    <row r="46" spans="1:18" x14ac:dyDescent="0.25">
      <c r="A46" s="120" t="s">
        <v>37</v>
      </c>
      <c r="B46" s="124"/>
      <c r="C46" s="124"/>
      <c r="D46" s="13" t="s">
        <v>4</v>
      </c>
      <c r="E46" s="13">
        <v>3</v>
      </c>
      <c r="F46" s="15"/>
      <c r="G46" s="15"/>
      <c r="H46" s="13">
        <v>4129</v>
      </c>
      <c r="I46" s="40"/>
      <c r="J46" s="13">
        <v>4130</v>
      </c>
      <c r="K46" s="40"/>
      <c r="L46" s="54"/>
      <c r="M46" s="54"/>
      <c r="N46" s="54"/>
      <c r="O46" s="54"/>
      <c r="P46" s="14">
        <f>IF(D10=1,12.5,IF(D10=2,11.4,IF(D10=3,10,IF(D10=4,8.55,0))))</f>
        <v>8.5500000000000007</v>
      </c>
      <c r="Q46" s="14">
        <f t="shared" si="2"/>
        <v>25.650000000000002</v>
      </c>
      <c r="R46" s="14">
        <f t="shared" si="3"/>
        <v>0</v>
      </c>
    </row>
    <row r="47" spans="1:18" x14ac:dyDescent="0.25">
      <c r="A47" s="120" t="s">
        <v>38</v>
      </c>
      <c r="B47" s="124"/>
      <c r="C47" s="124"/>
      <c r="D47" s="13" t="s">
        <v>4</v>
      </c>
      <c r="E47" s="13">
        <v>3</v>
      </c>
      <c r="F47" s="15"/>
      <c r="G47" s="15"/>
      <c r="H47" s="13">
        <v>4406</v>
      </c>
      <c r="I47" s="40"/>
      <c r="J47" s="13">
        <v>4407</v>
      </c>
      <c r="K47" s="40"/>
      <c r="L47" s="54"/>
      <c r="M47" s="54"/>
      <c r="N47" s="54"/>
      <c r="O47" s="54"/>
      <c r="P47" s="14">
        <f>IF(D10=1,12.5,IF(D10=2,11.4,IF(D10=3,10,IF(D10=4,8.55,0))))</f>
        <v>8.5500000000000007</v>
      </c>
      <c r="Q47" s="14">
        <f t="shared" si="2"/>
        <v>25.650000000000002</v>
      </c>
      <c r="R47" s="14">
        <f t="shared" si="3"/>
        <v>0</v>
      </c>
    </row>
    <row r="48" spans="1:18" x14ac:dyDescent="0.25">
      <c r="A48" s="120" t="s">
        <v>39</v>
      </c>
      <c r="B48" s="124"/>
      <c r="C48" s="124"/>
      <c r="D48" s="13" t="s">
        <v>4</v>
      </c>
      <c r="E48" s="13">
        <v>3</v>
      </c>
      <c r="F48" s="15"/>
      <c r="G48" s="15"/>
      <c r="H48" s="13">
        <v>1964</v>
      </c>
      <c r="I48" s="40"/>
      <c r="J48" s="13">
        <v>2856</v>
      </c>
      <c r="K48" s="40"/>
      <c r="L48" s="54"/>
      <c r="M48" s="54"/>
      <c r="N48" s="54"/>
      <c r="O48" s="54"/>
      <c r="P48" s="14">
        <f>IF(D10=1,12.5,IF(D10=2,11.4,IF(D10=3,10,IF(D10=4,8.55,0))))</f>
        <v>8.5500000000000007</v>
      </c>
      <c r="Q48" s="14">
        <f t="shared" si="2"/>
        <v>25.650000000000002</v>
      </c>
      <c r="R48" s="14">
        <f t="shared" si="3"/>
        <v>0</v>
      </c>
    </row>
    <row r="49" spans="1:18" x14ac:dyDescent="0.25">
      <c r="A49" s="120" t="s">
        <v>40</v>
      </c>
      <c r="B49" s="124"/>
      <c r="C49" s="124"/>
      <c r="D49" s="67" t="s">
        <v>4</v>
      </c>
      <c r="E49" s="67">
        <v>3</v>
      </c>
      <c r="F49" s="15"/>
      <c r="G49" s="15"/>
      <c r="H49" s="13">
        <v>12691</v>
      </c>
      <c r="I49" s="40"/>
      <c r="J49" s="13">
        <v>12692</v>
      </c>
      <c r="K49" s="40"/>
      <c r="L49" s="54"/>
      <c r="M49" s="54"/>
      <c r="N49" s="54"/>
      <c r="O49" s="54"/>
      <c r="P49" s="14">
        <f>IF(D10=1,12.5,IF(D10=2,11.4,IF(D10=3,10,IF(D10=4,8.55,0))))</f>
        <v>8.5500000000000007</v>
      </c>
      <c r="Q49" s="14">
        <f t="shared" si="2"/>
        <v>25.650000000000002</v>
      </c>
      <c r="R49" s="14">
        <f t="shared" si="3"/>
        <v>0</v>
      </c>
    </row>
    <row r="50" spans="1:18" x14ac:dyDescent="0.25">
      <c r="A50" s="78"/>
      <c r="B50" s="79"/>
      <c r="C50" s="79"/>
      <c r="D50" s="80"/>
      <c r="E50" s="80"/>
      <c r="F50" s="85" t="s">
        <v>43</v>
      </c>
      <c r="G50" s="58">
        <f>SUM(G38:G49)</f>
        <v>0</v>
      </c>
      <c r="H50" s="57" t="s">
        <v>43</v>
      </c>
      <c r="I50" s="58">
        <f>SUM(I38:I49)</f>
        <v>0</v>
      </c>
      <c r="J50" s="57" t="s">
        <v>43</v>
      </c>
      <c r="K50" s="58">
        <f>SUM(K38:K49)</f>
        <v>0</v>
      </c>
      <c r="L50" s="54"/>
      <c r="M50" s="54"/>
      <c r="N50" s="54"/>
      <c r="O50" s="54"/>
      <c r="P50" s="178" t="s">
        <v>41</v>
      </c>
      <c r="Q50" s="167"/>
      <c r="R50" s="14">
        <f>SUM(R38:R49)</f>
        <v>0</v>
      </c>
    </row>
    <row r="51" spans="1:18" ht="13.8" thickBot="1" x14ac:dyDescent="0.3">
      <c r="A51" s="78"/>
      <c r="B51" s="79"/>
      <c r="C51" s="79"/>
      <c r="D51" s="80"/>
      <c r="E51" s="80"/>
      <c r="F51" s="179" t="s">
        <v>42</v>
      </c>
      <c r="G51" s="180"/>
      <c r="H51" s="180"/>
      <c r="I51" s="181">
        <f>SUM(G50,I50,K50)*E40</f>
        <v>0</v>
      </c>
      <c r="J51" s="182"/>
      <c r="K51" s="183"/>
      <c r="L51" s="84"/>
      <c r="M51" s="84"/>
      <c r="N51" s="84"/>
      <c r="O51" s="84"/>
      <c r="P51" s="84"/>
      <c r="Q51" s="84"/>
      <c r="R51" s="84"/>
    </row>
    <row r="52" spans="1:18" x14ac:dyDescent="0.25">
      <c r="A52" s="184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</row>
    <row r="53" spans="1:18" x14ac:dyDescent="0.25">
      <c r="A53" s="185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</row>
    <row r="54" spans="1:18" x14ac:dyDescent="0.25">
      <c r="A54" s="185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</row>
    <row r="55" spans="1:18" x14ac:dyDescent="0.25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</row>
    <row r="56" spans="1:18" ht="13.8" thickBot="1" x14ac:dyDescent="0.3">
      <c r="A56" s="186"/>
      <c r="B56" s="186"/>
      <c r="C56" s="186"/>
      <c r="D56" s="186"/>
      <c r="E56" s="186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</row>
    <row r="57" spans="1:18" ht="13.8" thickBot="1" x14ac:dyDescent="0.3">
      <c r="A57" s="187" t="s">
        <v>45</v>
      </c>
      <c r="B57" s="188"/>
      <c r="C57" s="188"/>
      <c r="D57" s="72" t="s">
        <v>14</v>
      </c>
      <c r="E57" s="73">
        <v>1.5</v>
      </c>
      <c r="F57" s="172" t="s">
        <v>48</v>
      </c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</row>
    <row r="58" spans="1:18" ht="13.8" thickBot="1" x14ac:dyDescent="0.3">
      <c r="A58" s="146" t="s">
        <v>0</v>
      </c>
      <c r="B58" s="147"/>
      <c r="C58" s="147"/>
      <c r="D58" s="59" t="s">
        <v>3</v>
      </c>
      <c r="E58" s="59" t="s">
        <v>5</v>
      </c>
      <c r="F58" s="21" t="s">
        <v>26</v>
      </c>
      <c r="G58" s="21" t="s">
        <v>1</v>
      </c>
      <c r="H58" s="21" t="s">
        <v>25</v>
      </c>
      <c r="I58" s="21" t="s">
        <v>1</v>
      </c>
      <c r="J58" s="21" t="s">
        <v>27</v>
      </c>
      <c r="K58" s="21" t="s">
        <v>1</v>
      </c>
      <c r="L58" s="11" t="s">
        <v>188</v>
      </c>
      <c r="M58" s="11" t="s">
        <v>1</v>
      </c>
      <c r="N58" s="11" t="s">
        <v>194</v>
      </c>
      <c r="O58" s="11" t="s">
        <v>1</v>
      </c>
      <c r="P58" s="11" t="s">
        <v>223</v>
      </c>
      <c r="Q58" s="11" t="s">
        <v>29</v>
      </c>
      <c r="R58" s="12" t="s">
        <v>2</v>
      </c>
    </row>
    <row r="59" spans="1:18" x14ac:dyDescent="0.25">
      <c r="A59" s="120" t="s">
        <v>44</v>
      </c>
      <c r="B59" s="124"/>
      <c r="C59" s="124"/>
      <c r="D59" s="13" t="s">
        <v>4</v>
      </c>
      <c r="E59" s="13">
        <v>3</v>
      </c>
      <c r="F59" s="15"/>
      <c r="G59" s="15"/>
      <c r="H59" s="23">
        <v>10998</v>
      </c>
      <c r="I59" s="40"/>
      <c r="J59" s="23">
        <v>10999</v>
      </c>
      <c r="K59" s="40"/>
      <c r="L59" s="54"/>
      <c r="M59" s="54"/>
      <c r="N59" s="54"/>
      <c r="O59" s="54"/>
      <c r="P59" s="14">
        <v>15</v>
      </c>
      <c r="Q59" s="14">
        <f>P59*E59</f>
        <v>45</v>
      </c>
      <c r="R59" s="14">
        <f>SUM(I59,K59)*Q59</f>
        <v>0</v>
      </c>
    </row>
    <row r="60" spans="1:18" x14ac:dyDescent="0.25">
      <c r="A60" s="120" t="s">
        <v>46</v>
      </c>
      <c r="B60" s="124"/>
      <c r="C60" s="124"/>
      <c r="D60" s="13" t="s">
        <v>4</v>
      </c>
      <c r="E60" s="13">
        <v>3</v>
      </c>
      <c r="F60" s="15"/>
      <c r="G60" s="15"/>
      <c r="H60" s="23">
        <v>12026</v>
      </c>
      <c r="I60" s="40"/>
      <c r="J60" s="23">
        <v>12027</v>
      </c>
      <c r="K60" s="40"/>
      <c r="L60" s="54"/>
      <c r="M60" s="54"/>
      <c r="N60" s="54"/>
      <c r="O60" s="54"/>
      <c r="P60" s="14">
        <v>15</v>
      </c>
      <c r="Q60" s="14">
        <f t="shared" ref="Q60:Q61" si="4">P60*E60</f>
        <v>45</v>
      </c>
      <c r="R60" s="14">
        <f t="shared" ref="R60:R61" si="5">SUM(I60,K60)*Q60</f>
        <v>0</v>
      </c>
    </row>
    <row r="61" spans="1:18" x14ac:dyDescent="0.25">
      <c r="A61" s="120" t="s">
        <v>47</v>
      </c>
      <c r="B61" s="124"/>
      <c r="C61" s="124"/>
      <c r="D61" s="67" t="s">
        <v>4</v>
      </c>
      <c r="E61" s="67">
        <v>3</v>
      </c>
      <c r="F61" s="15"/>
      <c r="G61" s="15"/>
      <c r="H61" s="23">
        <v>12070</v>
      </c>
      <c r="I61" s="40"/>
      <c r="J61" s="23">
        <v>12119</v>
      </c>
      <c r="K61" s="40"/>
      <c r="L61" s="54"/>
      <c r="M61" s="54"/>
      <c r="N61" s="54"/>
      <c r="O61" s="54"/>
      <c r="P61" s="14">
        <v>15</v>
      </c>
      <c r="Q61" s="14">
        <f t="shared" si="4"/>
        <v>45</v>
      </c>
      <c r="R61" s="14">
        <f t="shared" si="5"/>
        <v>0</v>
      </c>
    </row>
    <row r="62" spans="1:18" ht="13.8" thickBot="1" x14ac:dyDescent="0.3">
      <c r="A62" s="78"/>
      <c r="B62" s="79"/>
      <c r="C62" s="79"/>
      <c r="D62" s="80"/>
      <c r="E62" s="80"/>
      <c r="F62" s="86"/>
      <c r="G62" s="15"/>
      <c r="H62" s="18" t="s">
        <v>43</v>
      </c>
      <c r="I62" s="19">
        <f>SUM(I59:I61)</f>
        <v>0</v>
      </c>
      <c r="J62" s="18" t="s">
        <v>43</v>
      </c>
      <c r="K62" s="19">
        <f>SUM(K59:K61)</f>
        <v>0</v>
      </c>
      <c r="L62" s="54"/>
      <c r="M62" s="54"/>
      <c r="N62" s="54"/>
      <c r="O62" s="54"/>
      <c r="P62" s="198" t="s">
        <v>41</v>
      </c>
      <c r="Q62" s="131"/>
      <c r="R62" s="14">
        <f>SUM(R59:R61)</f>
        <v>0</v>
      </c>
    </row>
    <row r="63" spans="1:18" ht="13.8" thickBot="1" x14ac:dyDescent="0.3">
      <c r="A63" s="199"/>
      <c r="B63" s="165"/>
      <c r="C63" s="165"/>
      <c r="D63" s="8"/>
      <c r="E63" s="8"/>
      <c r="F63" s="200" t="s">
        <v>42</v>
      </c>
      <c r="G63" s="201"/>
      <c r="H63" s="201"/>
      <c r="I63" s="202">
        <f>SUM(I62,K62)*E59</f>
        <v>0</v>
      </c>
      <c r="J63" s="203"/>
      <c r="K63" s="204"/>
      <c r="L63" s="8"/>
      <c r="M63" s="8"/>
      <c r="N63" s="8"/>
      <c r="O63" s="8"/>
      <c r="P63" s="8"/>
      <c r="Q63" s="8"/>
      <c r="R63" s="8"/>
    </row>
    <row r="64" spans="1:18" ht="13.5" customHeight="1" x14ac:dyDescent="0.25">
      <c r="A64" s="174" t="s">
        <v>186</v>
      </c>
      <c r="B64" s="175"/>
      <c r="C64" s="191"/>
      <c r="D64" s="191"/>
      <c r="E64" s="191"/>
      <c r="F64" s="191"/>
      <c r="G64" s="191"/>
      <c r="H64" s="191"/>
      <c r="I64" s="191"/>
      <c r="J64" s="189" t="s">
        <v>85</v>
      </c>
      <c r="K64" s="189"/>
      <c r="L64" s="189"/>
      <c r="M64" s="189"/>
      <c r="N64" s="189"/>
      <c r="O64" s="189"/>
      <c r="P64" s="189"/>
      <c r="Q64" s="189"/>
      <c r="R64" s="190"/>
    </row>
    <row r="65" spans="1:18" x14ac:dyDescent="0.25">
      <c r="A65" s="184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</row>
    <row r="66" spans="1:18" x14ac:dyDescent="0.25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</row>
    <row r="67" spans="1:18" x14ac:dyDescent="0.25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</row>
    <row r="68" spans="1:18" ht="9" customHeight="1" thickBot="1" x14ac:dyDescent="0.3">
      <c r="A68" s="185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</row>
    <row r="69" spans="1:18" ht="6.6" hidden="1" customHeight="1" thickBot="1" x14ac:dyDescent="0.3">
      <c r="A69" s="186"/>
      <c r="B69" s="186"/>
      <c r="C69" s="186"/>
      <c r="D69" s="186"/>
      <c r="E69" s="186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</row>
    <row r="70" spans="1:18" ht="11.1" customHeight="1" thickBot="1" x14ac:dyDescent="0.3">
      <c r="A70" s="187" t="s">
        <v>217</v>
      </c>
      <c r="B70" s="188"/>
      <c r="C70" s="188"/>
      <c r="D70" s="72" t="s">
        <v>14</v>
      </c>
      <c r="E70" s="73">
        <v>3</v>
      </c>
      <c r="F70" s="172" t="s">
        <v>48</v>
      </c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</row>
    <row r="71" spans="1:18" ht="11.1" customHeight="1" thickBot="1" x14ac:dyDescent="0.3">
      <c r="A71" s="146" t="s">
        <v>0</v>
      </c>
      <c r="B71" s="147"/>
      <c r="C71" s="147"/>
      <c r="D71" s="59" t="s">
        <v>3</v>
      </c>
      <c r="E71" s="59" t="s">
        <v>5</v>
      </c>
      <c r="F71" s="21" t="s">
        <v>26</v>
      </c>
      <c r="G71" s="21" t="s">
        <v>1</v>
      </c>
      <c r="H71" s="21" t="s">
        <v>25</v>
      </c>
      <c r="I71" s="21" t="s">
        <v>1</v>
      </c>
      <c r="J71" s="21" t="s">
        <v>27</v>
      </c>
      <c r="K71" s="21" t="s">
        <v>1</v>
      </c>
      <c r="L71" s="11" t="s">
        <v>188</v>
      </c>
      <c r="M71" s="11" t="s">
        <v>1</v>
      </c>
      <c r="N71" s="11" t="s">
        <v>194</v>
      </c>
      <c r="O71" s="11" t="s">
        <v>1</v>
      </c>
      <c r="P71" s="11" t="s">
        <v>223</v>
      </c>
      <c r="Q71" s="11" t="s">
        <v>29</v>
      </c>
      <c r="R71" s="12" t="s">
        <v>2</v>
      </c>
    </row>
    <row r="72" spans="1:18" ht="11.1" customHeight="1" x14ac:dyDescent="0.25">
      <c r="A72" s="120" t="s">
        <v>49</v>
      </c>
      <c r="B72" s="124"/>
      <c r="C72" s="124"/>
      <c r="D72" s="13" t="s">
        <v>4</v>
      </c>
      <c r="E72" s="23">
        <v>4</v>
      </c>
      <c r="F72" s="15"/>
      <c r="G72" s="15"/>
      <c r="H72" s="23">
        <v>1301</v>
      </c>
      <c r="I72" s="40"/>
      <c r="J72" s="15"/>
      <c r="K72" s="15"/>
      <c r="L72" s="15"/>
      <c r="M72" s="15"/>
      <c r="N72" s="15"/>
      <c r="O72" s="15"/>
      <c r="P72" s="14">
        <v>13.5</v>
      </c>
      <c r="Q72" s="14">
        <v>54</v>
      </c>
      <c r="R72" s="14">
        <f>I72*Q72</f>
        <v>0</v>
      </c>
    </row>
    <row r="73" spans="1:18" ht="11.1" customHeight="1" x14ac:dyDescent="0.25">
      <c r="A73" s="120" t="s">
        <v>50</v>
      </c>
      <c r="B73" s="124"/>
      <c r="C73" s="124"/>
      <c r="D73" s="13" t="s">
        <v>4</v>
      </c>
      <c r="E73" s="23">
        <v>4</v>
      </c>
      <c r="F73" s="15"/>
      <c r="G73" s="15"/>
      <c r="H73" s="23">
        <v>1303</v>
      </c>
      <c r="I73" s="40"/>
      <c r="J73" s="15"/>
      <c r="K73" s="15"/>
      <c r="L73" s="15"/>
      <c r="M73" s="15"/>
      <c r="N73" s="15"/>
      <c r="O73" s="15"/>
      <c r="P73" s="14">
        <v>13.5</v>
      </c>
      <c r="Q73" s="14">
        <v>54</v>
      </c>
      <c r="R73" s="14">
        <f t="shared" ref="R73:R74" si="6">I73*Q73</f>
        <v>0</v>
      </c>
    </row>
    <row r="74" spans="1:18" ht="11.1" customHeight="1" x14ac:dyDescent="0.25">
      <c r="A74" s="120" t="s">
        <v>51</v>
      </c>
      <c r="B74" s="124"/>
      <c r="C74" s="124"/>
      <c r="D74" s="67" t="s">
        <v>4</v>
      </c>
      <c r="E74" s="23">
        <v>4</v>
      </c>
      <c r="F74" s="15"/>
      <c r="G74" s="15"/>
      <c r="H74" s="23">
        <v>1305</v>
      </c>
      <c r="I74" s="40"/>
      <c r="J74" s="15"/>
      <c r="K74" s="15"/>
      <c r="L74" s="15"/>
      <c r="M74" s="15"/>
      <c r="N74" s="15"/>
      <c r="O74" s="15"/>
      <c r="P74" s="14">
        <v>13.5</v>
      </c>
      <c r="Q74" s="14">
        <v>54</v>
      </c>
      <c r="R74" s="14">
        <f t="shared" si="6"/>
        <v>0</v>
      </c>
    </row>
    <row r="75" spans="1:18" ht="11.1" customHeight="1" thickBot="1" x14ac:dyDescent="0.3">
      <c r="A75" s="78"/>
      <c r="B75" s="79"/>
      <c r="C75" s="79"/>
      <c r="D75" s="80"/>
      <c r="E75" s="80"/>
      <c r="F75" s="86"/>
      <c r="G75" s="15"/>
      <c r="H75" s="18" t="s">
        <v>43</v>
      </c>
      <c r="I75" s="19">
        <f>SUM(I72:I74)</f>
        <v>0</v>
      </c>
      <c r="J75" s="15"/>
      <c r="K75" s="15"/>
      <c r="L75" s="56"/>
      <c r="M75" s="56"/>
      <c r="N75" s="56"/>
      <c r="O75" s="56"/>
      <c r="P75" s="178" t="s">
        <v>41</v>
      </c>
      <c r="Q75" s="167"/>
      <c r="R75" s="14">
        <f>SUM(R72:R74)</f>
        <v>0</v>
      </c>
    </row>
    <row r="76" spans="1:18" ht="11.1" customHeight="1" thickBot="1" x14ac:dyDescent="0.3">
      <c r="A76" s="78"/>
      <c r="B76" s="79"/>
      <c r="C76" s="79"/>
      <c r="D76" s="80"/>
      <c r="E76" s="80"/>
      <c r="F76" s="193" t="s">
        <v>42</v>
      </c>
      <c r="G76" s="194"/>
      <c r="H76" s="194"/>
      <c r="I76" s="195">
        <f>I75*E72</f>
        <v>0</v>
      </c>
      <c r="J76" s="196"/>
      <c r="K76" s="197"/>
      <c r="L76" s="55"/>
      <c r="M76" s="55"/>
      <c r="N76" s="55"/>
      <c r="O76" s="55"/>
      <c r="P76" s="80"/>
      <c r="Q76" s="80"/>
      <c r="R76" s="80"/>
    </row>
    <row r="77" spans="1:18" ht="11.1" customHeight="1" x14ac:dyDescent="0.25">
      <c r="A77" s="212" t="s">
        <v>219</v>
      </c>
      <c r="B77" s="213"/>
      <c r="C77" s="213"/>
      <c r="D77" s="213"/>
      <c r="E77" s="213"/>
      <c r="F77" s="216" t="s">
        <v>15</v>
      </c>
      <c r="G77" s="217"/>
      <c r="H77" s="220" t="s">
        <v>52</v>
      </c>
      <c r="I77" s="220"/>
      <c r="J77" s="221"/>
      <c r="K77" s="224" t="s">
        <v>53</v>
      </c>
      <c r="L77" s="225"/>
      <c r="M77" s="224" t="s">
        <v>210</v>
      </c>
      <c r="N77" s="225"/>
      <c r="O77" s="224" t="s">
        <v>212</v>
      </c>
      <c r="P77" s="225"/>
      <c r="Q77" s="224" t="s">
        <v>211</v>
      </c>
      <c r="R77" s="225"/>
    </row>
    <row r="78" spans="1:18" ht="15.75" customHeight="1" thickBot="1" x14ac:dyDescent="0.3">
      <c r="A78" s="214"/>
      <c r="B78" s="215"/>
      <c r="C78" s="215"/>
      <c r="D78" s="215"/>
      <c r="E78" s="215"/>
      <c r="F78" s="218"/>
      <c r="G78" s="219"/>
      <c r="H78" s="222" t="s">
        <v>54</v>
      </c>
      <c r="I78" s="223"/>
      <c r="J78" s="223"/>
      <c r="K78" s="226" t="s">
        <v>55</v>
      </c>
      <c r="L78" s="227"/>
      <c r="M78" s="226" t="s">
        <v>224</v>
      </c>
      <c r="N78" s="227"/>
      <c r="O78" s="226" t="s">
        <v>213</v>
      </c>
      <c r="P78" s="227"/>
      <c r="Q78" s="228" t="s">
        <v>225</v>
      </c>
      <c r="R78" s="229"/>
    </row>
    <row r="79" spans="1:18" x14ac:dyDescent="0.25">
      <c r="A79" s="137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9"/>
    </row>
    <row r="80" spans="1:18" x14ac:dyDescent="0.25">
      <c r="A80" s="140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2"/>
    </row>
    <row r="81" spans="1:18" x14ac:dyDescent="0.25">
      <c r="A81" s="140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2"/>
    </row>
    <row r="82" spans="1:18" x14ac:dyDescent="0.25">
      <c r="A82" s="140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2"/>
    </row>
    <row r="83" spans="1:18" ht="6" customHeight="1" thickBot="1" x14ac:dyDescent="0.3">
      <c r="A83" s="140"/>
      <c r="B83" s="141"/>
      <c r="C83" s="141"/>
      <c r="D83" s="141"/>
      <c r="E83" s="141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5"/>
    </row>
    <row r="84" spans="1:18" ht="13.8" thickBot="1" x14ac:dyDescent="0.3">
      <c r="A84" s="205" t="s">
        <v>13</v>
      </c>
      <c r="B84" s="206"/>
      <c r="C84" s="207"/>
      <c r="D84" s="72" t="s">
        <v>14</v>
      </c>
      <c r="E84" s="73">
        <v>1</v>
      </c>
      <c r="F84" s="208" t="s">
        <v>48</v>
      </c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</row>
    <row r="85" spans="1:18" ht="13.8" thickBot="1" x14ac:dyDescent="0.3">
      <c r="A85" s="210" t="s">
        <v>0</v>
      </c>
      <c r="B85" s="211"/>
      <c r="C85" s="211"/>
      <c r="D85" s="20" t="s">
        <v>3</v>
      </c>
      <c r="E85" s="20" t="s">
        <v>5</v>
      </c>
      <c r="F85" s="11" t="s">
        <v>25</v>
      </c>
      <c r="G85" s="11" t="s">
        <v>1</v>
      </c>
      <c r="H85" s="21" t="s">
        <v>27</v>
      </c>
      <c r="I85" s="21" t="s">
        <v>1</v>
      </c>
      <c r="J85" s="21" t="s">
        <v>188</v>
      </c>
      <c r="K85" s="21" t="s">
        <v>1</v>
      </c>
      <c r="L85" s="21" t="s">
        <v>194</v>
      </c>
      <c r="M85" s="21" t="s">
        <v>1</v>
      </c>
      <c r="N85" s="21" t="s">
        <v>197</v>
      </c>
      <c r="O85" s="21" t="s">
        <v>1</v>
      </c>
      <c r="P85" s="21" t="s">
        <v>223</v>
      </c>
      <c r="Q85" s="21" t="s">
        <v>29</v>
      </c>
      <c r="R85" s="22" t="s">
        <v>2</v>
      </c>
    </row>
    <row r="86" spans="1:18" ht="11.1" customHeight="1" x14ac:dyDescent="0.25">
      <c r="A86" s="120" t="s">
        <v>30</v>
      </c>
      <c r="B86" s="124"/>
      <c r="C86" s="124"/>
      <c r="D86" s="23" t="s">
        <v>56</v>
      </c>
      <c r="E86" s="23">
        <v>4</v>
      </c>
      <c r="F86" s="15"/>
      <c r="G86" s="15"/>
      <c r="H86" s="66" t="s">
        <v>209</v>
      </c>
      <c r="I86" s="40"/>
      <c r="J86" s="66" t="s">
        <v>189</v>
      </c>
      <c r="K86" s="40"/>
      <c r="L86" s="66" t="s">
        <v>198</v>
      </c>
      <c r="M86" s="40"/>
      <c r="N86" s="66">
        <v>55</v>
      </c>
      <c r="O86" s="40"/>
      <c r="P86" s="65">
        <f>IF(D10=1,11.74,IF(D10=2,10.74,IF(D10=3,9.4,IF(D10=4,8.03,0))))</f>
        <v>8.0299999999999994</v>
      </c>
      <c r="Q86" s="65">
        <f>P86*E86</f>
        <v>32.119999999999997</v>
      </c>
      <c r="R86" s="65">
        <f>(SUM(I86,K86,M86,O86)*Q86)</f>
        <v>0</v>
      </c>
    </row>
    <row r="87" spans="1:18" ht="11.1" customHeight="1" x14ac:dyDescent="0.25">
      <c r="A87" s="120" t="s">
        <v>19</v>
      </c>
      <c r="B87" s="124"/>
      <c r="C87" s="124"/>
      <c r="D87" s="23" t="s">
        <v>56</v>
      </c>
      <c r="E87" s="23">
        <v>4</v>
      </c>
      <c r="F87" s="15"/>
      <c r="G87" s="15"/>
      <c r="H87" s="13" t="s">
        <v>200</v>
      </c>
      <c r="I87" s="40"/>
      <c r="J87" s="13" t="s">
        <v>190</v>
      </c>
      <c r="K87" s="40"/>
      <c r="L87" s="13" t="s">
        <v>199</v>
      </c>
      <c r="M87" s="40"/>
      <c r="N87" s="13">
        <v>56</v>
      </c>
      <c r="O87" s="40"/>
      <c r="P87" s="14">
        <f>IF(D10=1,11.74,IF(D10=2,10.74,IF(D10=3,9.4,IF(D10=4,8.03,0))))</f>
        <v>8.0299999999999994</v>
      </c>
      <c r="Q87" s="14">
        <f t="shared" ref="Q87:Q95" si="7">P87*E87</f>
        <v>32.119999999999997</v>
      </c>
      <c r="R87" s="14">
        <f>(SUM(I87,K87,M87,O87)*Q87)</f>
        <v>0</v>
      </c>
    </row>
    <row r="88" spans="1:18" ht="11.1" customHeight="1" x14ac:dyDescent="0.25">
      <c r="A88" s="120" t="s">
        <v>20</v>
      </c>
      <c r="B88" s="124"/>
      <c r="C88" s="124"/>
      <c r="D88" s="23" t="s">
        <v>56</v>
      </c>
      <c r="E88" s="23">
        <v>4</v>
      </c>
      <c r="F88" s="53" t="s">
        <v>193</v>
      </c>
      <c r="G88" s="40"/>
      <c r="H88" s="53" t="s">
        <v>192</v>
      </c>
      <c r="I88" s="40"/>
      <c r="J88" s="53" t="s">
        <v>191</v>
      </c>
      <c r="K88" s="40"/>
      <c r="L88" s="53" t="s">
        <v>201</v>
      </c>
      <c r="M88" s="40"/>
      <c r="N88" s="53" t="s">
        <v>202</v>
      </c>
      <c r="O88" s="40"/>
      <c r="P88" s="14">
        <f>IF(D10=1,11.74,IF(D10=2,10.74,IF(D10=3,9.4,IF(D10=4,8.03,0))))</f>
        <v>8.0299999999999994</v>
      </c>
      <c r="Q88" s="14">
        <f t="shared" si="7"/>
        <v>32.119999999999997</v>
      </c>
      <c r="R88" s="14">
        <f>(SUM(G88,I88,K88,M88,O88)*Q88)</f>
        <v>0</v>
      </c>
    </row>
    <row r="89" spans="1:18" ht="11.1" customHeight="1" x14ac:dyDescent="0.25">
      <c r="A89" s="120" t="s">
        <v>21</v>
      </c>
      <c r="B89" s="124"/>
      <c r="C89" s="124"/>
      <c r="D89" s="23" t="s">
        <v>56</v>
      </c>
      <c r="E89" s="23">
        <v>4</v>
      </c>
      <c r="F89" s="13">
        <v>4454</v>
      </c>
      <c r="G89" s="40"/>
      <c r="H89" s="13">
        <v>10795</v>
      </c>
      <c r="I89" s="40"/>
      <c r="J89" s="13">
        <v>10796</v>
      </c>
      <c r="K89" s="40"/>
      <c r="L89" s="13">
        <v>10797</v>
      </c>
      <c r="M89" s="40"/>
      <c r="N89" s="13">
        <v>12549</v>
      </c>
      <c r="O89" s="40"/>
      <c r="P89" s="14">
        <f>IF(D10=1,11.74,IF(D10=2,10.74,IF(D10=3,9.4,IF(D10=4,8.03,0))))</f>
        <v>8.0299999999999994</v>
      </c>
      <c r="Q89" s="14">
        <f t="shared" si="7"/>
        <v>32.119999999999997</v>
      </c>
      <c r="R89" s="14">
        <f>(SUM(G89,I89,K89,M89,O89)*Q89)</f>
        <v>0</v>
      </c>
    </row>
    <row r="90" spans="1:18" ht="11.1" customHeight="1" x14ac:dyDescent="0.25">
      <c r="A90" s="120" t="s">
        <v>57</v>
      </c>
      <c r="B90" s="124"/>
      <c r="C90" s="124"/>
      <c r="D90" s="23" t="s">
        <v>56</v>
      </c>
      <c r="E90" s="23">
        <v>4</v>
      </c>
      <c r="F90" s="15"/>
      <c r="G90" s="40"/>
      <c r="H90" s="13">
        <v>4183</v>
      </c>
      <c r="I90" s="40"/>
      <c r="J90" s="54"/>
      <c r="K90" s="54"/>
      <c r="L90" s="54"/>
      <c r="M90" s="54"/>
      <c r="N90" s="54"/>
      <c r="O90" s="54"/>
      <c r="P90" s="14">
        <f>IF(D10=1,11.74,IF(D10=2,10.74,IF(D10=3,9.4,IF(D10=4,8.03,0))))</f>
        <v>8.0299999999999994</v>
      </c>
      <c r="Q90" s="14">
        <f t="shared" si="7"/>
        <v>32.119999999999997</v>
      </c>
      <c r="R90" s="14">
        <f>Q90*I90</f>
        <v>0</v>
      </c>
    </row>
    <row r="91" spans="1:18" ht="11.1" customHeight="1" x14ac:dyDescent="0.25">
      <c r="A91" s="120" t="s">
        <v>58</v>
      </c>
      <c r="B91" s="124"/>
      <c r="C91" s="124"/>
      <c r="D91" s="23" t="s">
        <v>56</v>
      </c>
      <c r="E91" s="23">
        <v>4</v>
      </c>
      <c r="F91" s="15"/>
      <c r="G91" s="15"/>
      <c r="H91" s="13">
        <v>4171</v>
      </c>
      <c r="I91" s="40"/>
      <c r="J91" s="54"/>
      <c r="K91" s="54"/>
      <c r="L91" s="54"/>
      <c r="M91" s="54"/>
      <c r="N91" s="54"/>
      <c r="O91" s="54"/>
      <c r="P91" s="14">
        <f>IF(D10=1,11.74,IF(D10=2,10.74,IF(D10=3,9.4,IF(D10=4,8.03,0))))</f>
        <v>8.0299999999999994</v>
      </c>
      <c r="Q91" s="14">
        <f t="shared" si="7"/>
        <v>32.119999999999997</v>
      </c>
      <c r="R91" s="14">
        <f t="shared" ref="R91:R95" si="8">Q91*I91</f>
        <v>0</v>
      </c>
    </row>
    <row r="92" spans="1:18" ht="11.1" customHeight="1" x14ac:dyDescent="0.25">
      <c r="A92" s="120" t="s">
        <v>59</v>
      </c>
      <c r="B92" s="124"/>
      <c r="C92" s="124"/>
      <c r="D92" s="23" t="s">
        <v>56</v>
      </c>
      <c r="E92" s="23">
        <v>4</v>
      </c>
      <c r="F92" s="15"/>
      <c r="G92" s="15"/>
      <c r="H92" s="13">
        <v>12904</v>
      </c>
      <c r="I92" s="40"/>
      <c r="J92" s="54"/>
      <c r="K92" s="54"/>
      <c r="L92" s="54"/>
      <c r="M92" s="54"/>
      <c r="N92" s="54"/>
      <c r="O92" s="54"/>
      <c r="P92" s="14">
        <f>IF(D10=1,11.74,IF(D10=2,10.74,IF(D10=3,9.4,IF(D10=4,8.03,0))))</f>
        <v>8.0299999999999994</v>
      </c>
      <c r="Q92" s="14">
        <f t="shared" si="7"/>
        <v>32.119999999999997</v>
      </c>
      <c r="R92" s="14">
        <f t="shared" si="8"/>
        <v>0</v>
      </c>
    </row>
    <row r="93" spans="1:18" ht="11.1" customHeight="1" x14ac:dyDescent="0.25">
      <c r="A93" s="120" t="s">
        <v>60</v>
      </c>
      <c r="B93" s="124"/>
      <c r="C93" s="124"/>
      <c r="D93" s="23" t="s">
        <v>56</v>
      </c>
      <c r="E93" s="23">
        <v>4</v>
      </c>
      <c r="F93" s="15"/>
      <c r="G93" s="15"/>
      <c r="H93" s="13">
        <v>4179</v>
      </c>
      <c r="I93" s="40"/>
      <c r="J93" s="54"/>
      <c r="K93" s="54"/>
      <c r="L93" s="54"/>
      <c r="M93" s="54"/>
      <c r="N93" s="54"/>
      <c r="O93" s="54"/>
      <c r="P93" s="14">
        <f>IF(D10=1,11.74,IF(D10=2,10.74,IF(D10=3,9.4,IF(D10=4,8.03,0))))</f>
        <v>8.0299999999999994</v>
      </c>
      <c r="Q93" s="14">
        <f t="shared" si="7"/>
        <v>32.119999999999997</v>
      </c>
      <c r="R93" s="14">
        <f t="shared" si="8"/>
        <v>0</v>
      </c>
    </row>
    <row r="94" spans="1:18" ht="11.1" customHeight="1" x14ac:dyDescent="0.25">
      <c r="A94" s="120" t="s">
        <v>61</v>
      </c>
      <c r="B94" s="124"/>
      <c r="C94" s="124"/>
      <c r="D94" s="23" t="s">
        <v>56</v>
      </c>
      <c r="E94" s="23">
        <v>4</v>
      </c>
      <c r="F94" s="15"/>
      <c r="G94" s="15"/>
      <c r="H94" s="13">
        <v>12793</v>
      </c>
      <c r="I94" s="40"/>
      <c r="J94" s="54"/>
      <c r="K94" s="54"/>
      <c r="L94" s="54"/>
      <c r="M94" s="54"/>
      <c r="N94" s="54"/>
      <c r="O94" s="54"/>
      <c r="P94" s="14">
        <f>IF(D10=1,11.74,IF(D10=2,10.74,IF(D10=3,9.4,IF(D10=4,8.03,0))))</f>
        <v>8.0299999999999994</v>
      </c>
      <c r="Q94" s="14">
        <f t="shared" si="7"/>
        <v>32.119999999999997</v>
      </c>
      <c r="R94" s="14">
        <f t="shared" si="8"/>
        <v>0</v>
      </c>
    </row>
    <row r="95" spans="1:18" ht="11.1" customHeight="1" thickBot="1" x14ac:dyDescent="0.3">
      <c r="A95" s="120" t="s">
        <v>62</v>
      </c>
      <c r="B95" s="124"/>
      <c r="C95" s="124"/>
      <c r="D95" s="23" t="s">
        <v>56</v>
      </c>
      <c r="E95" s="23">
        <v>4</v>
      </c>
      <c r="F95" s="15"/>
      <c r="G95" s="15"/>
      <c r="H95" s="67">
        <v>4163</v>
      </c>
      <c r="I95" s="40"/>
      <c r="J95" s="68"/>
      <c r="K95" s="68"/>
      <c r="L95" s="68"/>
      <c r="M95" s="68"/>
      <c r="N95" s="68"/>
      <c r="O95" s="68"/>
      <c r="P95" s="69">
        <f>IF(D10=1,11.74,IF(D10=2,10.74,IF(D10=3,9.4,IF(D10=4,8.03,0))))</f>
        <v>8.0299999999999994</v>
      </c>
      <c r="Q95" s="69">
        <f t="shared" si="7"/>
        <v>32.119999999999997</v>
      </c>
      <c r="R95" s="69">
        <f t="shared" si="8"/>
        <v>0</v>
      </c>
    </row>
    <row r="96" spans="1:18" ht="11.1" customHeight="1" thickBot="1" x14ac:dyDescent="0.3">
      <c r="A96" s="93"/>
      <c r="B96" s="94"/>
      <c r="C96" s="94"/>
      <c r="D96" s="95"/>
      <c r="E96" s="95"/>
      <c r="F96" s="96" t="s">
        <v>43</v>
      </c>
      <c r="G96" s="97">
        <f>SUM(G88:G89)</f>
        <v>0</v>
      </c>
      <c r="H96" s="98" t="s">
        <v>43</v>
      </c>
      <c r="I96" s="50">
        <f>SUM(I86:I95)</f>
        <v>0</v>
      </c>
      <c r="J96" s="98" t="s">
        <v>43</v>
      </c>
      <c r="K96" s="50">
        <f>SUM(K86:K89)</f>
        <v>0</v>
      </c>
      <c r="L96" s="70" t="s">
        <v>43</v>
      </c>
      <c r="M96" s="48">
        <f>SUM(M86:M89)</f>
        <v>0</v>
      </c>
      <c r="N96" s="70" t="s">
        <v>43</v>
      </c>
      <c r="O96" s="48">
        <f>SUM(O86:O89)</f>
        <v>0</v>
      </c>
      <c r="P96" s="236" t="s">
        <v>41</v>
      </c>
      <c r="Q96" s="237"/>
      <c r="R96" s="71">
        <f>SUM(R86:R95)</f>
        <v>0</v>
      </c>
    </row>
    <row r="97" spans="1:18" ht="11.1" customHeight="1" x14ac:dyDescent="0.25">
      <c r="A97" s="234"/>
      <c r="B97" s="235"/>
      <c r="C97" s="235"/>
      <c r="D97" s="99"/>
      <c r="E97" s="99"/>
      <c r="F97" s="238" t="s">
        <v>42</v>
      </c>
      <c r="G97" s="239"/>
      <c r="H97" s="239"/>
      <c r="I97" s="240">
        <f>SUM(I96,K96,M96,O96)*E87</f>
        <v>0</v>
      </c>
      <c r="J97" s="241"/>
      <c r="K97" s="241"/>
      <c r="L97" s="88"/>
      <c r="M97" s="88"/>
      <c r="N97" s="88"/>
      <c r="O97" s="88"/>
      <c r="P97" s="88"/>
      <c r="Q97" s="88"/>
      <c r="R97" s="89"/>
    </row>
    <row r="98" spans="1:18" x14ac:dyDescent="0.25">
      <c r="A98" s="184"/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</row>
    <row r="99" spans="1:18" x14ac:dyDescent="0.25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</row>
    <row r="100" spans="1:18" x14ac:dyDescent="0.25">
      <c r="A100" s="185"/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</row>
    <row r="101" spans="1:18" x14ac:dyDescent="0.25">
      <c r="A101" s="185"/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</row>
    <row r="102" spans="1:18" ht="6" customHeight="1" x14ac:dyDescent="0.25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</row>
    <row r="103" spans="1:18" ht="11.1" customHeight="1" thickBot="1" x14ac:dyDescent="0.3">
      <c r="A103" s="242" t="s">
        <v>31</v>
      </c>
      <c r="B103" s="242"/>
      <c r="C103" s="242"/>
      <c r="D103" s="61" t="s">
        <v>14</v>
      </c>
      <c r="E103" s="62">
        <v>0.5</v>
      </c>
      <c r="F103" s="208" t="s">
        <v>48</v>
      </c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</row>
    <row r="104" spans="1:18" ht="11.1" customHeight="1" thickBot="1" x14ac:dyDescent="0.3">
      <c r="A104" s="210" t="s">
        <v>0</v>
      </c>
      <c r="B104" s="211"/>
      <c r="C104" s="211"/>
      <c r="D104" s="20" t="s">
        <v>3</v>
      </c>
      <c r="E104" s="20" t="s">
        <v>5</v>
      </c>
      <c r="F104" s="21" t="s">
        <v>25</v>
      </c>
      <c r="G104" s="21" t="s">
        <v>1</v>
      </c>
      <c r="H104" s="21" t="s">
        <v>27</v>
      </c>
      <c r="I104" s="21" t="s">
        <v>1</v>
      </c>
      <c r="J104" s="21" t="s">
        <v>188</v>
      </c>
      <c r="K104" s="21" t="s">
        <v>1</v>
      </c>
      <c r="L104" s="21" t="s">
        <v>194</v>
      </c>
      <c r="M104" s="21" t="s">
        <v>1</v>
      </c>
      <c r="N104" s="21" t="s">
        <v>197</v>
      </c>
      <c r="O104" s="21" t="s">
        <v>1</v>
      </c>
      <c r="P104" s="21" t="s">
        <v>223</v>
      </c>
      <c r="Q104" s="21" t="s">
        <v>29</v>
      </c>
      <c r="R104" s="22" t="s">
        <v>2</v>
      </c>
    </row>
    <row r="105" spans="1:18" ht="11.1" customHeight="1" x14ac:dyDescent="0.25">
      <c r="A105" s="120" t="s">
        <v>30</v>
      </c>
      <c r="B105" s="124"/>
      <c r="C105" s="124"/>
      <c r="D105" s="23" t="s">
        <v>56</v>
      </c>
      <c r="E105" s="23">
        <v>3</v>
      </c>
      <c r="F105" s="63"/>
      <c r="G105" s="63"/>
      <c r="H105" s="64" t="s">
        <v>68</v>
      </c>
      <c r="I105" s="40"/>
      <c r="J105" s="64" t="s">
        <v>203</v>
      </c>
      <c r="K105" s="40"/>
      <c r="L105" s="64" t="s">
        <v>206</v>
      </c>
      <c r="M105" s="40"/>
      <c r="N105" s="64" t="s">
        <v>208</v>
      </c>
      <c r="O105" s="40"/>
      <c r="P105" s="65">
        <f>IF(D10=1,12.47,IF(D10=2,11.38,IF(D10=3,9.98,IF(D10=4,8.53,0))))</f>
        <v>8.5299999999999994</v>
      </c>
      <c r="Q105" s="65">
        <f>P105*E105</f>
        <v>25.589999999999996</v>
      </c>
      <c r="R105" s="65">
        <f>(SUM(I105,K105,M105,O105)*Q105)</f>
        <v>0</v>
      </c>
    </row>
    <row r="106" spans="1:18" ht="11.1" customHeight="1" x14ac:dyDescent="0.25">
      <c r="A106" s="120" t="s">
        <v>19</v>
      </c>
      <c r="B106" s="124"/>
      <c r="C106" s="124"/>
      <c r="D106" s="23" t="s">
        <v>56</v>
      </c>
      <c r="E106" s="23">
        <v>3</v>
      </c>
      <c r="F106" s="15"/>
      <c r="G106" s="15"/>
      <c r="H106" s="53" t="s">
        <v>70</v>
      </c>
      <c r="I106" s="40">
        <v>0</v>
      </c>
      <c r="J106" s="53" t="s">
        <v>204</v>
      </c>
      <c r="K106" s="40"/>
      <c r="L106" s="53" t="s">
        <v>205</v>
      </c>
      <c r="M106" s="40"/>
      <c r="N106" s="53" t="s">
        <v>207</v>
      </c>
      <c r="O106" s="40"/>
      <c r="P106" s="14">
        <f>IF(D10=1,12.47,IF(D10=2,11.38,IF(D10=3,9.98,IF(D10=4,8.53,0))))</f>
        <v>8.5299999999999994</v>
      </c>
      <c r="Q106" s="14">
        <f t="shared" ref="Q106:Q113" si="9">P106*E106</f>
        <v>25.589999999999996</v>
      </c>
      <c r="R106" s="14">
        <f>(SUM(I106,K106,M106,O106)*Q106)</f>
        <v>0</v>
      </c>
    </row>
    <row r="107" spans="1:18" ht="11.1" customHeight="1" x14ac:dyDescent="0.25">
      <c r="A107" s="120" t="s">
        <v>20</v>
      </c>
      <c r="B107" s="124"/>
      <c r="C107" s="124"/>
      <c r="D107" s="23" t="s">
        <v>56</v>
      </c>
      <c r="E107" s="23">
        <v>3</v>
      </c>
      <c r="F107" s="13">
        <v>136</v>
      </c>
      <c r="G107" s="40"/>
      <c r="H107" s="53" t="s">
        <v>69</v>
      </c>
      <c r="I107" s="40"/>
      <c r="J107" s="13">
        <v>138</v>
      </c>
      <c r="K107" s="40"/>
      <c r="L107" s="13">
        <v>139</v>
      </c>
      <c r="M107" s="40"/>
      <c r="N107" s="13">
        <v>140</v>
      </c>
      <c r="O107" s="40"/>
      <c r="P107" s="14">
        <f>IF(D10=1,12.47,IF(D10=2,11.38,IF(D10=3,9.98,IF(D10=4,8.53,0))))</f>
        <v>8.5299999999999994</v>
      </c>
      <c r="Q107" s="14">
        <f t="shared" si="9"/>
        <v>25.589999999999996</v>
      </c>
      <c r="R107" s="14">
        <f>(SUM(G107,I107,K107,M107,O107)*Q107)</f>
        <v>0</v>
      </c>
    </row>
    <row r="108" spans="1:18" ht="11.1" customHeight="1" x14ac:dyDescent="0.25">
      <c r="A108" s="120" t="s">
        <v>33</v>
      </c>
      <c r="B108" s="124"/>
      <c r="C108" s="124"/>
      <c r="D108" s="23" t="s">
        <v>56</v>
      </c>
      <c r="E108" s="23">
        <v>3</v>
      </c>
      <c r="F108" s="15"/>
      <c r="G108" s="40"/>
      <c r="H108" s="53" t="s">
        <v>71</v>
      </c>
      <c r="I108" s="40"/>
      <c r="J108" s="13">
        <v>10760</v>
      </c>
      <c r="K108" s="40"/>
      <c r="L108" s="13">
        <v>10761</v>
      </c>
      <c r="M108" s="40"/>
      <c r="N108" s="13">
        <v>10762</v>
      </c>
      <c r="O108" s="40"/>
      <c r="P108" s="14">
        <f>IF(D10=1,12.47,IF(D10=2,11.38,IF(D10=3,9.98,IF(D10=4,8.53,0))))</f>
        <v>8.5299999999999994</v>
      </c>
      <c r="Q108" s="14">
        <f t="shared" si="9"/>
        <v>25.589999999999996</v>
      </c>
      <c r="R108" s="14">
        <f>(SUM(I108,K108,M108,O108)*Q108)</f>
        <v>0</v>
      </c>
    </row>
    <row r="109" spans="1:18" ht="11.1" customHeight="1" x14ac:dyDescent="0.25">
      <c r="A109" s="120" t="s">
        <v>63</v>
      </c>
      <c r="B109" s="124"/>
      <c r="C109" s="124"/>
      <c r="D109" s="23" t="s">
        <v>56</v>
      </c>
      <c r="E109" s="23">
        <v>3</v>
      </c>
      <c r="F109" s="15"/>
      <c r="G109" s="40"/>
      <c r="H109" s="53" t="s">
        <v>72</v>
      </c>
      <c r="I109" s="40"/>
      <c r="J109" s="15"/>
      <c r="K109" s="15"/>
      <c r="L109" s="15"/>
      <c r="M109" s="15"/>
      <c r="N109" s="15"/>
      <c r="O109" s="15"/>
      <c r="P109" s="14">
        <f>IF(D10=1,12.47,IF(D10=2,11.38,IF(D10=3,9.98,IF(D10=4,8.53,0))))</f>
        <v>8.5299999999999994</v>
      </c>
      <c r="Q109" s="14">
        <f t="shared" si="9"/>
        <v>25.589999999999996</v>
      </c>
      <c r="R109" s="14">
        <f>I109*Q109</f>
        <v>0</v>
      </c>
    </row>
    <row r="110" spans="1:18" ht="11.1" customHeight="1" x14ac:dyDescent="0.25">
      <c r="A110" s="120" t="s">
        <v>64</v>
      </c>
      <c r="B110" s="124"/>
      <c r="C110" s="124"/>
      <c r="D110" s="23" t="s">
        <v>56</v>
      </c>
      <c r="E110" s="23">
        <v>3</v>
      </c>
      <c r="F110" s="15"/>
      <c r="G110" s="15"/>
      <c r="H110" s="53" t="s">
        <v>73</v>
      </c>
      <c r="I110" s="40"/>
      <c r="J110" s="15"/>
      <c r="K110" s="15"/>
      <c r="L110" s="15"/>
      <c r="M110" s="15"/>
      <c r="N110" s="15"/>
      <c r="O110" s="15"/>
      <c r="P110" s="14">
        <f>IF(D10=1,12.47,IF(D10=2,11.38,IF(D10=3,9.98,IF(D10=4,8.53,0))))</f>
        <v>8.5299999999999994</v>
      </c>
      <c r="Q110" s="14">
        <f t="shared" si="9"/>
        <v>25.589999999999996</v>
      </c>
      <c r="R110" s="14">
        <f t="shared" ref="R110:R113" si="10">I110*Q110</f>
        <v>0</v>
      </c>
    </row>
    <row r="111" spans="1:18" ht="11.1" customHeight="1" x14ac:dyDescent="0.25">
      <c r="A111" s="120" t="s">
        <v>65</v>
      </c>
      <c r="B111" s="124"/>
      <c r="C111" s="124"/>
      <c r="D111" s="23" t="s">
        <v>56</v>
      </c>
      <c r="E111" s="23">
        <v>3</v>
      </c>
      <c r="F111" s="15"/>
      <c r="G111" s="15"/>
      <c r="H111" s="53" t="s">
        <v>74</v>
      </c>
      <c r="I111" s="40"/>
      <c r="J111" s="15"/>
      <c r="K111" s="15"/>
      <c r="L111" s="15"/>
      <c r="M111" s="15"/>
      <c r="N111" s="15"/>
      <c r="O111" s="15"/>
      <c r="P111" s="14">
        <f>IF(D10=1,12.47,IF(D10=2,11.38,IF(D10=3,9.98,IF(D10=4,8.53,0))))</f>
        <v>8.5299999999999994</v>
      </c>
      <c r="Q111" s="14">
        <f t="shared" si="9"/>
        <v>25.589999999999996</v>
      </c>
      <c r="R111" s="14">
        <f t="shared" si="10"/>
        <v>0</v>
      </c>
    </row>
    <row r="112" spans="1:18" ht="11.1" customHeight="1" x14ac:dyDescent="0.25">
      <c r="A112" s="120" t="s">
        <v>66</v>
      </c>
      <c r="B112" s="124"/>
      <c r="C112" s="124"/>
      <c r="D112" s="23" t="s">
        <v>56</v>
      </c>
      <c r="E112" s="23">
        <v>3</v>
      </c>
      <c r="F112" s="15"/>
      <c r="G112" s="15"/>
      <c r="H112" s="53" t="s">
        <v>75</v>
      </c>
      <c r="I112" s="40"/>
      <c r="J112" s="15"/>
      <c r="K112" s="15"/>
      <c r="L112" s="15"/>
      <c r="M112" s="15"/>
      <c r="N112" s="15"/>
      <c r="O112" s="15"/>
      <c r="P112" s="14">
        <f>IF(D10=1,12.47,IF(D10=2,11.38,IF(D10=3,9.98,IF(D10=4,8.53,0))))</f>
        <v>8.5299999999999994</v>
      </c>
      <c r="Q112" s="14">
        <f t="shared" si="9"/>
        <v>25.589999999999996</v>
      </c>
      <c r="R112" s="14">
        <f t="shared" si="10"/>
        <v>0</v>
      </c>
    </row>
    <row r="113" spans="1:27" ht="11.1" customHeight="1" x14ac:dyDescent="0.25">
      <c r="A113" s="120" t="s">
        <v>67</v>
      </c>
      <c r="B113" s="124"/>
      <c r="C113" s="124"/>
      <c r="D113" s="23" t="s">
        <v>56</v>
      </c>
      <c r="E113" s="23">
        <v>3</v>
      </c>
      <c r="F113" s="15"/>
      <c r="G113" s="15"/>
      <c r="H113" s="53" t="s">
        <v>76</v>
      </c>
      <c r="I113" s="40"/>
      <c r="J113" s="15"/>
      <c r="K113" s="15"/>
      <c r="L113" s="15"/>
      <c r="M113" s="15"/>
      <c r="N113" s="15"/>
      <c r="O113" s="15"/>
      <c r="P113" s="14">
        <f>IF(D10=1,12.47,IF(D10=2,11.38,IF(D10=3,9.98,IF(D10=4,8.53,0))))</f>
        <v>8.5299999999999994</v>
      </c>
      <c r="Q113" s="14">
        <f t="shared" si="9"/>
        <v>25.589999999999996</v>
      </c>
      <c r="R113" s="14">
        <f t="shared" si="10"/>
        <v>0</v>
      </c>
    </row>
    <row r="114" spans="1:27" ht="11.1" customHeight="1" thickBot="1" x14ac:dyDescent="0.3">
      <c r="A114" s="16"/>
      <c r="B114" s="17"/>
      <c r="C114" s="17"/>
      <c r="D114" s="8"/>
      <c r="E114" s="8"/>
      <c r="F114" s="18" t="s">
        <v>43</v>
      </c>
      <c r="G114" s="19">
        <f>SUM(G105:G113)</f>
        <v>0</v>
      </c>
      <c r="H114" s="18" t="s">
        <v>43</v>
      </c>
      <c r="I114" s="19">
        <f>SUM(I105:I113)</f>
        <v>0</v>
      </c>
      <c r="J114" s="18" t="s">
        <v>43</v>
      </c>
      <c r="K114" s="19">
        <f>SUM(K105:K108)</f>
        <v>0</v>
      </c>
      <c r="L114" s="18" t="s">
        <v>43</v>
      </c>
      <c r="M114" s="19">
        <f>SUM(M105:M108)</f>
        <v>0</v>
      </c>
      <c r="N114" s="18" t="s">
        <v>43</v>
      </c>
      <c r="O114" s="19">
        <f>SUM(O105:O108)</f>
        <v>0</v>
      </c>
      <c r="P114" s="178" t="s">
        <v>41</v>
      </c>
      <c r="Q114" s="167"/>
      <c r="R114" s="14">
        <f>SUM(R104:R113)</f>
        <v>0</v>
      </c>
    </row>
    <row r="115" spans="1:27" ht="11.1" customHeight="1" thickBot="1" x14ac:dyDescent="0.3">
      <c r="A115" s="199"/>
      <c r="B115" s="165"/>
      <c r="C115" s="165"/>
      <c r="D115" s="8"/>
      <c r="E115" s="8"/>
      <c r="F115" s="243" t="s">
        <v>42</v>
      </c>
      <c r="G115" s="194"/>
      <c r="H115" s="194"/>
      <c r="I115" s="195">
        <f>SUM(G114,I114,K114,M114,O114)*E107</f>
        <v>0</v>
      </c>
      <c r="J115" s="196"/>
      <c r="K115" s="197"/>
      <c r="L115" s="8"/>
      <c r="M115" s="8"/>
      <c r="N115" s="8"/>
      <c r="O115" s="8"/>
      <c r="P115" s="8"/>
      <c r="Q115" s="8"/>
      <c r="R115" s="8"/>
    </row>
    <row r="116" spans="1:27" s="1" customFormat="1" x14ac:dyDescent="0.25">
      <c r="A116" s="244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s="1" customFormat="1" x14ac:dyDescent="0.25">
      <c r="A117" s="141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s="1" customFormat="1" x14ac:dyDescent="0.25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s="1" customFormat="1" x14ac:dyDescent="0.25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s="1" customFormat="1" ht="7.5" customHeight="1" x14ac:dyDescent="0.25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s="1" customFormat="1" ht="13.8" thickBot="1" x14ac:dyDescent="0.3">
      <c r="A121" s="245" t="s">
        <v>77</v>
      </c>
      <c r="B121" s="245"/>
      <c r="C121" s="246"/>
      <c r="D121" s="9" t="s">
        <v>14</v>
      </c>
      <c r="E121" s="9">
        <v>0.5</v>
      </c>
      <c r="F121" s="172" t="s">
        <v>48</v>
      </c>
      <c r="G121" s="173"/>
      <c r="H121" s="173"/>
      <c r="I121" s="173"/>
      <c r="J121" s="173"/>
      <c r="K121" s="173"/>
      <c r="L121" s="209"/>
      <c r="M121" s="209"/>
      <c r="N121" s="209"/>
      <c r="O121" s="209"/>
      <c r="P121" s="209"/>
      <c r="Q121" s="209"/>
      <c r="R121" s="209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s="1" customFormat="1" ht="13.8" thickBot="1" x14ac:dyDescent="0.3">
      <c r="A122" s="249" t="s">
        <v>0</v>
      </c>
      <c r="B122" s="250"/>
      <c r="C122" s="250"/>
      <c r="D122" s="10" t="s">
        <v>3</v>
      </c>
      <c r="E122" s="10" t="s">
        <v>5</v>
      </c>
      <c r="F122" s="21" t="s">
        <v>26</v>
      </c>
      <c r="G122" s="21" t="s">
        <v>1</v>
      </c>
      <c r="H122" s="21" t="s">
        <v>25</v>
      </c>
      <c r="I122" s="21" t="s">
        <v>1</v>
      </c>
      <c r="J122" s="21" t="s">
        <v>27</v>
      </c>
      <c r="K122" s="21" t="s">
        <v>1</v>
      </c>
      <c r="L122" s="15"/>
      <c r="M122" s="15"/>
      <c r="N122" s="15"/>
      <c r="O122" s="15"/>
      <c r="P122" s="76" t="s">
        <v>28</v>
      </c>
      <c r="Q122" s="76" t="s">
        <v>29</v>
      </c>
      <c r="R122" s="76" t="s">
        <v>2</v>
      </c>
      <c r="S122" s="3"/>
    </row>
    <row r="123" spans="1:27" x14ac:dyDescent="0.25">
      <c r="A123" s="247" t="s">
        <v>78</v>
      </c>
      <c r="B123" s="248"/>
      <c r="C123" s="248"/>
      <c r="D123" s="13" t="s">
        <v>56</v>
      </c>
      <c r="E123" s="13">
        <v>3</v>
      </c>
      <c r="F123" s="15"/>
      <c r="G123" s="15"/>
      <c r="H123" s="15"/>
      <c r="I123" s="15"/>
      <c r="J123" s="23">
        <v>13965</v>
      </c>
      <c r="K123" s="40"/>
      <c r="L123" s="15"/>
      <c r="M123" s="15"/>
      <c r="N123" s="15"/>
      <c r="O123" s="15"/>
      <c r="P123" s="77">
        <v>14</v>
      </c>
      <c r="Q123" s="77">
        <f>P123*E123</f>
        <v>42</v>
      </c>
      <c r="R123" s="77">
        <f>Q123*K123</f>
        <v>0</v>
      </c>
    </row>
    <row r="124" spans="1:27" x14ac:dyDescent="0.25">
      <c r="A124" s="247" t="s">
        <v>79</v>
      </c>
      <c r="B124" s="248"/>
      <c r="C124" s="248"/>
      <c r="D124" s="13" t="s">
        <v>56</v>
      </c>
      <c r="E124" s="13">
        <v>3</v>
      </c>
      <c r="F124" s="15"/>
      <c r="G124" s="15"/>
      <c r="H124" s="15"/>
      <c r="I124" s="15"/>
      <c r="J124" s="23">
        <v>13972</v>
      </c>
      <c r="K124" s="40"/>
      <c r="L124" s="15"/>
      <c r="M124" s="15"/>
      <c r="N124" s="15"/>
      <c r="O124" s="15"/>
      <c r="P124" s="77">
        <v>14</v>
      </c>
      <c r="Q124" s="77">
        <f t="shared" ref="Q124:Q128" si="11">P124*E124</f>
        <v>42</v>
      </c>
      <c r="R124" s="77">
        <f t="shared" ref="R124:R128" si="12">Q124*K124</f>
        <v>0</v>
      </c>
    </row>
    <row r="125" spans="1:27" x14ac:dyDescent="0.25">
      <c r="A125" s="247" t="s">
        <v>80</v>
      </c>
      <c r="B125" s="248"/>
      <c r="C125" s="248"/>
      <c r="D125" s="13" t="s">
        <v>56</v>
      </c>
      <c r="E125" s="13">
        <v>3</v>
      </c>
      <c r="F125" s="15"/>
      <c r="G125" s="15"/>
      <c r="H125" s="15"/>
      <c r="I125" s="15"/>
      <c r="J125" s="23">
        <v>13980</v>
      </c>
      <c r="K125" s="40"/>
      <c r="L125" s="15"/>
      <c r="M125" s="15"/>
      <c r="N125" s="15"/>
      <c r="O125" s="15"/>
      <c r="P125" s="77">
        <v>14</v>
      </c>
      <c r="Q125" s="77">
        <f t="shared" si="11"/>
        <v>42</v>
      </c>
      <c r="R125" s="77">
        <f t="shared" si="12"/>
        <v>0</v>
      </c>
    </row>
    <row r="126" spans="1:27" x14ac:dyDescent="0.25">
      <c r="A126" s="247" t="s">
        <v>81</v>
      </c>
      <c r="B126" s="248"/>
      <c r="C126" s="248"/>
      <c r="D126" s="13" t="s">
        <v>56</v>
      </c>
      <c r="E126" s="13">
        <v>3</v>
      </c>
      <c r="F126" s="15"/>
      <c r="G126" s="15"/>
      <c r="H126" s="15"/>
      <c r="I126" s="15"/>
      <c r="J126" s="23">
        <v>12130</v>
      </c>
      <c r="K126" s="40"/>
      <c r="L126" s="15"/>
      <c r="M126" s="15"/>
      <c r="N126" s="15"/>
      <c r="O126" s="15"/>
      <c r="P126" s="77">
        <v>14</v>
      </c>
      <c r="Q126" s="77">
        <f t="shared" si="11"/>
        <v>42</v>
      </c>
      <c r="R126" s="77">
        <f t="shared" si="12"/>
        <v>0</v>
      </c>
    </row>
    <row r="127" spans="1:27" x14ac:dyDescent="0.25">
      <c r="A127" s="247" t="s">
        <v>46</v>
      </c>
      <c r="B127" s="248"/>
      <c r="C127" s="248"/>
      <c r="D127" s="13" t="s">
        <v>56</v>
      </c>
      <c r="E127" s="13">
        <v>3</v>
      </c>
      <c r="F127" s="15"/>
      <c r="G127" s="15"/>
      <c r="H127" s="15"/>
      <c r="I127" s="15"/>
      <c r="J127" s="23">
        <v>12206</v>
      </c>
      <c r="K127" s="40"/>
      <c r="L127" s="15"/>
      <c r="M127" s="15"/>
      <c r="N127" s="15"/>
      <c r="O127" s="15"/>
      <c r="P127" s="77">
        <v>14</v>
      </c>
      <c r="Q127" s="77">
        <f t="shared" si="11"/>
        <v>42</v>
      </c>
      <c r="R127" s="77">
        <f t="shared" si="12"/>
        <v>0</v>
      </c>
    </row>
    <row r="128" spans="1:27" x14ac:dyDescent="0.25">
      <c r="A128" s="247" t="s">
        <v>47</v>
      </c>
      <c r="B128" s="248"/>
      <c r="C128" s="248"/>
      <c r="D128" s="13" t="s">
        <v>56</v>
      </c>
      <c r="E128" s="13">
        <v>3</v>
      </c>
      <c r="F128" s="15"/>
      <c r="G128" s="15"/>
      <c r="H128" s="15"/>
      <c r="I128" s="15"/>
      <c r="J128" s="23">
        <v>12242</v>
      </c>
      <c r="K128" s="40"/>
      <c r="L128" s="15"/>
      <c r="M128" s="15"/>
      <c r="N128" s="15"/>
      <c r="O128" s="15"/>
      <c r="P128" s="77">
        <v>14</v>
      </c>
      <c r="Q128" s="77">
        <f t="shared" si="11"/>
        <v>42</v>
      </c>
      <c r="R128" s="77">
        <f t="shared" si="12"/>
        <v>0</v>
      </c>
    </row>
    <row r="129" spans="1:27" ht="13.8" thickBot="1" x14ac:dyDescent="0.3">
      <c r="A129" s="16"/>
      <c r="B129" s="17"/>
      <c r="C129" s="17"/>
      <c r="D129" s="8"/>
      <c r="E129" s="8"/>
      <c r="F129" s="15"/>
      <c r="G129" s="15"/>
      <c r="H129" s="15"/>
      <c r="I129" s="15"/>
      <c r="J129" s="18" t="s">
        <v>43</v>
      </c>
      <c r="K129" s="19">
        <f>SUM(K123:K128)</f>
        <v>0</v>
      </c>
      <c r="L129" s="15"/>
      <c r="M129" s="15"/>
      <c r="N129" s="15"/>
      <c r="O129" s="15"/>
      <c r="P129" s="166" t="s">
        <v>41</v>
      </c>
      <c r="Q129" s="167"/>
      <c r="R129" s="14">
        <f>SUM(R123:R128)</f>
        <v>0</v>
      </c>
    </row>
    <row r="130" spans="1:27" ht="13.8" thickBot="1" x14ac:dyDescent="0.3">
      <c r="A130" s="199"/>
      <c r="B130" s="165"/>
      <c r="C130" s="165"/>
      <c r="D130" s="8"/>
      <c r="E130" s="8"/>
      <c r="F130" s="243" t="s">
        <v>42</v>
      </c>
      <c r="G130" s="194"/>
      <c r="H130" s="194"/>
      <c r="I130" s="195">
        <f>K129*E125</f>
        <v>0</v>
      </c>
      <c r="J130" s="196"/>
      <c r="K130" s="197"/>
      <c r="L130" s="8"/>
      <c r="M130" s="8"/>
      <c r="N130" s="8"/>
      <c r="O130" s="8"/>
      <c r="P130" s="8"/>
      <c r="Q130" s="8"/>
      <c r="R130" s="8"/>
    </row>
    <row r="131" spans="1:27" s="1" customFormat="1" x14ac:dyDescent="0.25">
      <c r="A131" s="51"/>
      <c r="B131" s="52"/>
      <c r="C131" s="52"/>
      <c r="D131" s="87"/>
      <c r="E131" s="87"/>
      <c r="F131" s="90"/>
      <c r="G131" s="91"/>
      <c r="H131" s="91"/>
      <c r="I131" s="87"/>
      <c r="J131" s="92"/>
      <c r="K131" s="92"/>
      <c r="L131" s="87"/>
      <c r="M131" s="87"/>
      <c r="N131" s="87"/>
      <c r="O131" s="87"/>
      <c r="P131" s="87"/>
      <c r="Q131" s="87"/>
      <c r="R131" s="87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s="1" customFormat="1" x14ac:dyDescent="0.25">
      <c r="A132" s="51"/>
      <c r="B132" s="52"/>
      <c r="C132" s="52"/>
      <c r="D132" s="87"/>
      <c r="E132" s="87"/>
      <c r="F132" s="90"/>
      <c r="G132" s="91"/>
      <c r="H132" s="91"/>
      <c r="I132" s="87"/>
      <c r="J132" s="92"/>
      <c r="K132" s="92"/>
      <c r="L132" s="87"/>
      <c r="M132" s="87"/>
      <c r="N132" s="87"/>
      <c r="O132" s="87"/>
      <c r="P132" s="87"/>
      <c r="Q132" s="87"/>
      <c r="R132" s="87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s="1" customFormat="1" x14ac:dyDescent="0.25">
      <c r="A133" s="51"/>
      <c r="B133" s="52"/>
      <c r="C133" s="52"/>
      <c r="D133" s="87"/>
      <c r="E133" s="87"/>
      <c r="F133" s="90"/>
      <c r="G133" s="91"/>
      <c r="H133" s="91"/>
      <c r="I133" s="87"/>
      <c r="J133" s="92"/>
      <c r="K133" s="92"/>
      <c r="L133" s="87"/>
      <c r="M133" s="87"/>
      <c r="N133" s="87"/>
      <c r="O133" s="87"/>
      <c r="P133" s="87"/>
      <c r="Q133" s="87"/>
      <c r="R133" s="87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s="1" customFormat="1" x14ac:dyDescent="0.25">
      <c r="A134" s="51"/>
      <c r="B134" s="52"/>
      <c r="C134" s="52"/>
      <c r="D134" s="87"/>
      <c r="E134" s="87"/>
      <c r="F134" s="90"/>
      <c r="G134" s="91"/>
      <c r="H134" s="91"/>
      <c r="I134" s="87"/>
      <c r="J134" s="92"/>
      <c r="K134" s="92"/>
      <c r="L134" s="87"/>
      <c r="M134" s="87"/>
      <c r="N134" s="87"/>
      <c r="O134" s="87"/>
      <c r="P134" s="87"/>
      <c r="Q134" s="87"/>
      <c r="R134" s="87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s="1" customFormat="1" x14ac:dyDescent="0.25">
      <c r="A135" s="230" t="s">
        <v>185</v>
      </c>
      <c r="B135" s="231"/>
      <c r="C135" s="124"/>
      <c r="D135" s="124"/>
      <c r="E135" s="124"/>
      <c r="F135" s="124"/>
      <c r="G135" s="124"/>
      <c r="H135" s="124"/>
      <c r="I135" s="124"/>
      <c r="J135" s="232" t="s">
        <v>85</v>
      </c>
      <c r="K135" s="232"/>
      <c r="L135" s="232"/>
      <c r="M135" s="232"/>
      <c r="N135" s="232"/>
      <c r="O135" s="232"/>
      <c r="P135" s="232"/>
      <c r="Q135" s="232"/>
      <c r="R135" s="23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25">
      <c r="A136" s="244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</row>
    <row r="137" spans="1:27" x14ac:dyDescent="0.25">
      <c r="A137" s="141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</row>
    <row r="138" spans="1:27" x14ac:dyDescent="0.25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</row>
    <row r="139" spans="1:27" x14ac:dyDescent="0.25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</row>
    <row r="140" spans="1:27" ht="9" customHeight="1" x14ac:dyDescent="0.25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</row>
    <row r="141" spans="1:27" ht="13.8" thickBot="1" x14ac:dyDescent="0.3">
      <c r="A141" s="245" t="s">
        <v>82</v>
      </c>
      <c r="B141" s="245"/>
      <c r="C141" s="246"/>
      <c r="D141" s="9" t="s">
        <v>14</v>
      </c>
      <c r="E141" s="9">
        <v>2.5</v>
      </c>
      <c r="F141" s="172" t="s">
        <v>48</v>
      </c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</row>
    <row r="142" spans="1:27" ht="13.8" thickBot="1" x14ac:dyDescent="0.3">
      <c r="A142" s="249" t="s">
        <v>0</v>
      </c>
      <c r="B142" s="250"/>
      <c r="C142" s="250"/>
      <c r="D142" s="10" t="s">
        <v>3</v>
      </c>
      <c r="E142" s="10" t="s">
        <v>226</v>
      </c>
      <c r="F142" s="21" t="s">
        <v>26</v>
      </c>
      <c r="G142" s="21" t="s">
        <v>1</v>
      </c>
      <c r="H142" s="21" t="s">
        <v>25</v>
      </c>
      <c r="I142" s="21" t="s">
        <v>1</v>
      </c>
      <c r="J142" s="21" t="s">
        <v>27</v>
      </c>
      <c r="K142" s="21" t="s">
        <v>1</v>
      </c>
      <c r="L142" s="15"/>
      <c r="M142" s="15"/>
      <c r="N142" s="15"/>
      <c r="O142" s="15"/>
      <c r="P142" s="11" t="s">
        <v>223</v>
      </c>
      <c r="Q142" s="11" t="s">
        <v>29</v>
      </c>
      <c r="R142" s="11" t="s">
        <v>2</v>
      </c>
    </row>
    <row r="143" spans="1:27" x14ac:dyDescent="0.25">
      <c r="A143" s="247" t="s">
        <v>83</v>
      </c>
      <c r="B143" s="248"/>
      <c r="C143" s="248"/>
      <c r="D143" s="13" t="s">
        <v>56</v>
      </c>
      <c r="E143" s="13">
        <v>3</v>
      </c>
      <c r="F143" s="15"/>
      <c r="G143" s="15"/>
      <c r="H143" s="15"/>
      <c r="I143" s="15"/>
      <c r="J143" s="23">
        <v>3573</v>
      </c>
      <c r="K143" s="40"/>
      <c r="L143" s="15"/>
      <c r="M143" s="15"/>
      <c r="N143" s="15"/>
      <c r="O143" s="15"/>
      <c r="P143" s="77">
        <v>17.5</v>
      </c>
      <c r="Q143" s="77">
        <f>P143*E143</f>
        <v>52.5</v>
      </c>
      <c r="R143" s="77">
        <f>K143*Q143</f>
        <v>0</v>
      </c>
    </row>
    <row r="144" spans="1:27" x14ac:dyDescent="0.25">
      <c r="A144" s="247" t="s">
        <v>84</v>
      </c>
      <c r="B144" s="248"/>
      <c r="C144" s="248"/>
      <c r="D144" s="13" t="s">
        <v>56</v>
      </c>
      <c r="E144" s="13">
        <v>3</v>
      </c>
      <c r="F144" s="15"/>
      <c r="G144" s="15"/>
      <c r="H144" s="15"/>
      <c r="I144" s="15"/>
      <c r="J144" s="23">
        <v>3570</v>
      </c>
      <c r="K144" s="40"/>
      <c r="L144" s="15"/>
      <c r="M144" s="15"/>
      <c r="N144" s="15"/>
      <c r="O144" s="15"/>
      <c r="P144" s="77">
        <v>17.5</v>
      </c>
      <c r="Q144" s="77">
        <f t="shared" ref="Q144" si="13">P144*E144</f>
        <v>52.5</v>
      </c>
      <c r="R144" s="77">
        <f>K144*Q144</f>
        <v>0</v>
      </c>
    </row>
    <row r="145" spans="1:18" ht="13.8" thickBot="1" x14ac:dyDescent="0.3">
      <c r="A145" s="16"/>
      <c r="B145" s="17"/>
      <c r="C145" s="17"/>
      <c r="D145" s="8"/>
      <c r="E145" s="8"/>
      <c r="F145" s="15"/>
      <c r="G145" s="15"/>
      <c r="H145" s="15"/>
      <c r="I145" s="15"/>
      <c r="J145" s="18" t="s">
        <v>43</v>
      </c>
      <c r="K145" s="40"/>
      <c r="L145" s="15"/>
      <c r="M145" s="15"/>
      <c r="N145" s="15"/>
      <c r="O145" s="15"/>
      <c r="P145" s="178" t="s">
        <v>41</v>
      </c>
      <c r="Q145" s="167"/>
      <c r="R145" s="14">
        <f>SUM(R143:R144)</f>
        <v>0</v>
      </c>
    </row>
    <row r="146" spans="1:18" ht="13.8" thickBot="1" x14ac:dyDescent="0.3">
      <c r="A146" s="199"/>
      <c r="B146" s="165"/>
      <c r="C146" s="165"/>
      <c r="D146" s="8"/>
      <c r="E146" s="8"/>
      <c r="F146" s="243" t="s">
        <v>42</v>
      </c>
      <c r="G146" s="194"/>
      <c r="H146" s="194"/>
      <c r="I146" s="195">
        <f>K145*E143</f>
        <v>0</v>
      </c>
      <c r="J146" s="196"/>
      <c r="K146" s="197"/>
      <c r="L146" s="8"/>
      <c r="M146" s="8"/>
      <c r="N146" s="8"/>
      <c r="O146" s="8"/>
      <c r="P146" s="8"/>
      <c r="Q146" s="8"/>
      <c r="R146" s="8"/>
    </row>
    <row r="147" spans="1:18" ht="13.8" thickBot="1" x14ac:dyDescent="0.3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</row>
    <row r="148" spans="1:18" x14ac:dyDescent="0.25">
      <c r="A148" s="265" t="s">
        <v>227</v>
      </c>
      <c r="B148" s="266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" t="s">
        <v>42</v>
      </c>
      <c r="Q148" s="27"/>
      <c r="R148" s="28">
        <f>SUM(I146,I130,I115,I97,I76,I63,I51,I30)</f>
        <v>0</v>
      </c>
    </row>
    <row r="149" spans="1:18" x14ac:dyDescent="0.25">
      <c r="A149" s="266"/>
      <c r="B149" s="266"/>
      <c r="C149" s="266"/>
      <c r="D149" s="266"/>
      <c r="E149" s="266"/>
      <c r="F149" s="266"/>
      <c r="G149" s="266"/>
      <c r="H149" s="266"/>
      <c r="I149" s="266"/>
      <c r="J149" s="266"/>
      <c r="K149" s="266"/>
      <c r="L149" s="266"/>
      <c r="M149" s="266"/>
      <c r="N149" s="266"/>
      <c r="O149" s="266"/>
      <c r="P149" s="29" t="s">
        <v>88</v>
      </c>
      <c r="Q149" s="30"/>
      <c r="R149" s="31">
        <f>SUM(K145,K129,I114,K114,I96,K96,I75,I62,K62,G50,I50,K50,G29,I29,K29)</f>
        <v>0</v>
      </c>
    </row>
    <row r="150" spans="1:18" ht="13.8" thickBot="1" x14ac:dyDescent="0.3">
      <c r="A150" s="266"/>
      <c r="B150" s="266"/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6"/>
      <c r="O150" s="266"/>
      <c r="P150" s="112" t="s">
        <v>89</v>
      </c>
      <c r="Q150" s="113"/>
      <c r="R150" s="32">
        <f>SUM(R145,R129,R114,R96,R75,R62,R50,R29)</f>
        <v>0</v>
      </c>
    </row>
    <row r="151" spans="1:18" ht="21" customHeight="1" thickBot="1" x14ac:dyDescent="0.3">
      <c r="A151" s="263" t="s">
        <v>91</v>
      </c>
      <c r="B151" s="264"/>
      <c r="C151" s="264"/>
      <c r="D151" s="264"/>
      <c r="E151" s="264"/>
      <c r="F151" s="264"/>
      <c r="G151" s="264"/>
      <c r="H151" s="264"/>
      <c r="I151" s="264"/>
      <c r="J151" s="264"/>
      <c r="K151" s="264"/>
      <c r="L151" s="49"/>
      <c r="M151" s="100"/>
      <c r="N151" s="100"/>
      <c r="O151" s="100"/>
      <c r="P151" s="111" t="s">
        <v>90</v>
      </c>
      <c r="Q151" s="111"/>
      <c r="R151" s="33" t="str">
        <f>IF(R150&gt;100,"APPROVED","MUST EXCEED $100")</f>
        <v>MUST EXCEED $100</v>
      </c>
    </row>
    <row r="152" spans="1:18" x14ac:dyDescent="0.25">
      <c r="A152" s="251" t="s">
        <v>86</v>
      </c>
      <c r="B152" s="252"/>
      <c r="C152" s="252"/>
      <c r="D152" s="252"/>
      <c r="E152" s="253"/>
      <c r="F152" s="257" t="s">
        <v>87</v>
      </c>
      <c r="G152" s="258"/>
      <c r="H152" s="258"/>
      <c r="I152" s="258"/>
      <c r="J152" s="258"/>
      <c r="K152" s="258"/>
      <c r="L152" s="258"/>
      <c r="M152" s="258"/>
      <c r="N152" s="258"/>
      <c r="O152" s="258"/>
      <c r="P152" s="258"/>
      <c r="Q152" s="258"/>
      <c r="R152" s="259"/>
    </row>
    <row r="153" spans="1:18" ht="13.8" thickBot="1" x14ac:dyDescent="0.3">
      <c r="A153" s="254"/>
      <c r="B153" s="255"/>
      <c r="C153" s="255"/>
      <c r="D153" s="255"/>
      <c r="E153" s="256"/>
      <c r="F153" s="260"/>
      <c r="G153" s="261"/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2"/>
    </row>
    <row r="154" spans="1:18" ht="13.8" thickBot="1" x14ac:dyDescent="0.3">
      <c r="A154" s="283" t="s">
        <v>0</v>
      </c>
      <c r="B154" s="284"/>
      <c r="C154" s="284"/>
      <c r="D154" s="285"/>
      <c r="E154" s="286"/>
      <c r="F154" s="21" t="s">
        <v>94</v>
      </c>
      <c r="G154" s="21" t="s">
        <v>95</v>
      </c>
      <c r="H154" s="21" t="s">
        <v>96</v>
      </c>
      <c r="I154" s="267" t="s">
        <v>97</v>
      </c>
      <c r="J154" s="268"/>
      <c r="K154" s="268"/>
      <c r="L154" s="268"/>
      <c r="M154" s="268"/>
      <c r="N154" s="268"/>
      <c r="O154" s="268"/>
      <c r="P154" s="268"/>
      <c r="Q154" s="268"/>
      <c r="R154" s="269"/>
    </row>
    <row r="155" spans="1:18" ht="13.8" thickBot="1" x14ac:dyDescent="0.3">
      <c r="A155" s="281" t="s">
        <v>92</v>
      </c>
      <c r="B155" s="191"/>
      <c r="C155" s="191"/>
      <c r="D155" s="191"/>
      <c r="E155" s="282"/>
      <c r="F155" s="13">
        <v>1016</v>
      </c>
      <c r="G155" s="13" t="s">
        <v>56</v>
      </c>
      <c r="H155" s="13">
        <v>50</v>
      </c>
      <c r="I155" s="270">
        <v>0</v>
      </c>
      <c r="J155" s="271"/>
      <c r="K155" s="271"/>
      <c r="L155" s="271"/>
      <c r="M155" s="271"/>
      <c r="N155" s="271"/>
      <c r="O155" s="271"/>
      <c r="P155" s="271"/>
      <c r="Q155" s="271"/>
      <c r="R155" s="271"/>
    </row>
    <row r="156" spans="1:18" x14ac:dyDescent="0.25">
      <c r="A156" s="281" t="s">
        <v>93</v>
      </c>
      <c r="B156" s="191"/>
      <c r="C156" s="191"/>
      <c r="D156" s="191"/>
      <c r="E156" s="282"/>
      <c r="F156" s="67">
        <v>1017</v>
      </c>
      <c r="G156" s="67" t="s">
        <v>56</v>
      </c>
      <c r="H156" s="67">
        <v>50</v>
      </c>
      <c r="I156" s="272">
        <v>0</v>
      </c>
      <c r="J156" s="273"/>
      <c r="K156" s="273"/>
      <c r="L156" s="273"/>
      <c r="M156" s="273"/>
      <c r="N156" s="273"/>
      <c r="O156" s="273"/>
      <c r="P156" s="273"/>
      <c r="Q156" s="273"/>
      <c r="R156" s="273"/>
    </row>
    <row r="157" spans="1:18" x14ac:dyDescent="0.25">
      <c r="A157" s="16"/>
      <c r="B157" s="17"/>
      <c r="C157" s="17"/>
      <c r="D157" s="8"/>
      <c r="E157" s="8"/>
      <c r="F157" s="102"/>
      <c r="G157" s="102"/>
      <c r="H157" s="102"/>
      <c r="I157" s="102"/>
      <c r="J157" s="103"/>
      <c r="K157" s="102"/>
      <c r="L157" s="102"/>
      <c r="M157" s="102"/>
      <c r="N157" s="102"/>
      <c r="O157" s="102"/>
      <c r="P157" s="274"/>
      <c r="Q157" s="275"/>
      <c r="R157" s="104"/>
    </row>
    <row r="158" spans="1:18" ht="13.8" thickBot="1" x14ac:dyDescent="0.3">
      <c r="A158" s="199"/>
      <c r="B158" s="165"/>
      <c r="C158" s="165"/>
      <c r="D158" s="8"/>
      <c r="E158" s="8"/>
      <c r="F158" s="276" t="s">
        <v>42</v>
      </c>
      <c r="G158" s="277"/>
      <c r="H158" s="277"/>
      <c r="I158" s="278">
        <f>(I155*H155)+(I156*H156)</f>
        <v>0</v>
      </c>
      <c r="J158" s="279"/>
      <c r="K158" s="280"/>
      <c r="L158" s="101"/>
      <c r="M158" s="101"/>
      <c r="N158" s="101"/>
      <c r="O158" s="101"/>
      <c r="P158" s="102"/>
      <c r="Q158" s="102"/>
      <c r="R158" s="102"/>
    </row>
    <row r="159" spans="1:18" x14ac:dyDescent="0.25">
      <c r="A159" s="294" t="s">
        <v>218</v>
      </c>
      <c r="B159" s="295"/>
      <c r="C159" s="295"/>
      <c r="D159" s="295"/>
      <c r="E159" s="295"/>
      <c r="F159" s="295"/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295"/>
      <c r="R159" s="296"/>
    </row>
    <row r="160" spans="1:18" ht="13.8" thickBot="1" x14ac:dyDescent="0.3">
      <c r="A160" s="297"/>
      <c r="B160" s="298"/>
      <c r="C160" s="298"/>
      <c r="D160" s="298"/>
      <c r="E160" s="298"/>
      <c r="F160" s="298"/>
      <c r="G160" s="298"/>
      <c r="H160" s="298"/>
      <c r="I160" s="298"/>
      <c r="J160" s="298"/>
      <c r="K160" s="298"/>
      <c r="L160" s="298"/>
      <c r="M160" s="298"/>
      <c r="N160" s="298"/>
      <c r="O160" s="298"/>
      <c r="P160" s="298"/>
      <c r="Q160" s="298"/>
      <c r="R160" s="299"/>
    </row>
    <row r="161" spans="1:18" ht="13.8" thickBot="1" x14ac:dyDescent="0.3">
      <c r="A161" s="300" t="s">
        <v>98</v>
      </c>
      <c r="B161" s="301"/>
      <c r="C161" s="301"/>
      <c r="D161" s="301"/>
      <c r="E161" s="301"/>
      <c r="F161" s="301"/>
      <c r="G161" s="301"/>
      <c r="H161" s="301"/>
      <c r="I161" s="301"/>
      <c r="J161" s="301"/>
      <c r="K161" s="301"/>
      <c r="L161" s="301"/>
      <c r="M161" s="301"/>
      <c r="N161" s="301"/>
      <c r="O161" s="301"/>
      <c r="P161" s="301"/>
      <c r="Q161" s="301"/>
      <c r="R161" s="302"/>
    </row>
    <row r="162" spans="1:18" ht="13.8" thickBot="1" x14ac:dyDescent="0.3">
      <c r="A162" s="303" t="s">
        <v>99</v>
      </c>
      <c r="B162" s="304"/>
      <c r="C162" s="304"/>
      <c r="D162" s="304"/>
      <c r="E162" s="304"/>
      <c r="F162" s="304"/>
      <c r="G162" s="304"/>
      <c r="H162" s="304"/>
      <c r="I162" s="304"/>
      <c r="J162" s="304"/>
      <c r="K162" s="304"/>
      <c r="L162" s="304"/>
      <c r="M162" s="304"/>
      <c r="N162" s="304"/>
      <c r="O162" s="304"/>
      <c r="P162" s="304"/>
      <c r="Q162" s="304"/>
      <c r="R162" s="305"/>
    </row>
    <row r="163" spans="1:18" ht="12.9" customHeight="1" thickBot="1" x14ac:dyDescent="0.3">
      <c r="A163" s="303" t="s">
        <v>100</v>
      </c>
      <c r="B163" s="304"/>
      <c r="C163" s="304"/>
      <c r="D163" s="304"/>
      <c r="E163" s="304"/>
      <c r="F163" s="304"/>
      <c r="G163" s="304"/>
      <c r="H163" s="304"/>
      <c r="I163" s="304"/>
      <c r="J163" s="304"/>
      <c r="K163" s="304"/>
      <c r="L163" s="304"/>
      <c r="M163" s="304"/>
      <c r="N163" s="304"/>
      <c r="O163" s="304"/>
      <c r="P163" s="304"/>
      <c r="Q163" s="304"/>
      <c r="R163" s="305"/>
    </row>
    <row r="164" spans="1:18" ht="13.8" thickBot="1" x14ac:dyDescent="0.3">
      <c r="A164" s="287" t="s">
        <v>216</v>
      </c>
      <c r="B164" s="288"/>
      <c r="C164" s="288"/>
      <c r="D164" s="288"/>
      <c r="E164" s="288"/>
      <c r="F164" s="288"/>
      <c r="G164" s="288"/>
      <c r="H164" s="288"/>
      <c r="I164" s="288"/>
      <c r="J164" s="288"/>
      <c r="K164" s="288"/>
      <c r="L164" s="288"/>
      <c r="M164" s="288"/>
      <c r="N164" s="288"/>
      <c r="O164" s="288"/>
      <c r="P164" s="288"/>
      <c r="Q164" s="288"/>
      <c r="R164" s="288"/>
    </row>
    <row r="165" spans="1:18" ht="13.8" thickBot="1" x14ac:dyDescent="0.3">
      <c r="A165" s="306" t="s">
        <v>101</v>
      </c>
      <c r="B165" s="191"/>
      <c r="C165" s="191"/>
      <c r="D165" s="191"/>
      <c r="E165" s="273"/>
      <c r="F165" s="307"/>
      <c r="G165" s="307"/>
      <c r="H165" s="307"/>
      <c r="I165" s="307"/>
      <c r="J165" s="307"/>
      <c r="K165" s="307"/>
      <c r="L165" s="307"/>
      <c r="M165" s="307"/>
      <c r="N165" s="307"/>
      <c r="O165" s="307"/>
      <c r="P165" s="307"/>
      <c r="Q165" s="307"/>
      <c r="R165" s="308"/>
    </row>
    <row r="166" spans="1:18" x14ac:dyDescent="0.25">
      <c r="A166" s="306" t="s">
        <v>102</v>
      </c>
      <c r="B166" s="191"/>
      <c r="C166" s="191"/>
      <c r="D166" s="191"/>
      <c r="E166" s="273"/>
      <c r="F166" s="307"/>
      <c r="G166" s="307"/>
      <c r="H166" s="307"/>
      <c r="I166" s="307"/>
      <c r="J166" s="307"/>
      <c r="K166" s="307"/>
      <c r="L166" s="307"/>
      <c r="M166" s="307"/>
      <c r="N166" s="307"/>
      <c r="O166" s="307"/>
      <c r="P166" s="307"/>
      <c r="Q166" s="307"/>
      <c r="R166" s="308"/>
    </row>
    <row r="167" spans="1:18" ht="13.8" thickBot="1" x14ac:dyDescent="0.3">
      <c r="A167" s="289" t="s">
        <v>103</v>
      </c>
      <c r="B167" s="290"/>
      <c r="C167" s="290"/>
      <c r="D167" s="290"/>
      <c r="E167" s="292"/>
      <c r="F167" s="293"/>
      <c r="G167" s="293"/>
      <c r="H167" s="291" t="s">
        <v>104</v>
      </c>
      <c r="I167" s="290"/>
      <c r="J167" s="290"/>
      <c r="K167" s="290"/>
      <c r="L167" s="309"/>
      <c r="M167" s="310"/>
      <c r="N167" s="310"/>
      <c r="O167" s="310"/>
      <c r="P167" s="310"/>
      <c r="Q167" s="310"/>
      <c r="R167" s="311"/>
    </row>
    <row r="168" spans="1:18" ht="13.8" thickBot="1" x14ac:dyDescent="0.3">
      <c r="A168" s="289" t="s">
        <v>105</v>
      </c>
      <c r="B168" s="290"/>
      <c r="C168" s="290"/>
      <c r="D168" s="290"/>
      <c r="E168" s="273"/>
      <c r="F168" s="307"/>
      <c r="G168" s="307"/>
      <c r="H168" s="307"/>
      <c r="I168" s="307"/>
      <c r="J168" s="307"/>
      <c r="K168" s="307"/>
      <c r="L168" s="307"/>
      <c r="M168" s="307"/>
      <c r="N168" s="307"/>
      <c r="O168" s="307"/>
      <c r="P168" s="307"/>
      <c r="Q168" s="307"/>
      <c r="R168" s="308"/>
    </row>
    <row r="169" spans="1:18" ht="13.8" thickBot="1" x14ac:dyDescent="0.3">
      <c r="A169" s="312" t="s">
        <v>214</v>
      </c>
      <c r="B169" s="288"/>
      <c r="C169" s="288"/>
      <c r="D169" s="288"/>
      <c r="E169" s="288"/>
      <c r="F169" s="288"/>
      <c r="G169" s="288"/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313"/>
    </row>
    <row r="170" spans="1:18" ht="13.8" thickBot="1" x14ac:dyDescent="0.3">
      <c r="A170" s="306" t="s">
        <v>106</v>
      </c>
      <c r="B170" s="191"/>
      <c r="C170" s="191"/>
      <c r="D170" s="191"/>
      <c r="E170" s="292"/>
      <c r="F170" s="293"/>
      <c r="G170" s="293"/>
      <c r="H170" s="291" t="s">
        <v>107</v>
      </c>
      <c r="I170" s="290"/>
      <c r="J170" s="290"/>
      <c r="K170" s="290"/>
      <c r="L170" s="309"/>
      <c r="M170" s="310"/>
      <c r="N170" s="310"/>
      <c r="O170" s="310"/>
      <c r="P170" s="310"/>
      <c r="Q170" s="310"/>
      <c r="R170" s="311"/>
    </row>
    <row r="171" spans="1:18" ht="13.8" thickBot="1" x14ac:dyDescent="0.3">
      <c r="A171" s="306" t="s">
        <v>108</v>
      </c>
      <c r="B171" s="191"/>
      <c r="C171" s="191"/>
      <c r="D171" s="191"/>
      <c r="E171" s="273"/>
      <c r="F171" s="307"/>
      <c r="G171" s="307"/>
      <c r="H171" s="307"/>
      <c r="I171" s="307"/>
      <c r="J171" s="307"/>
      <c r="K171" s="307"/>
      <c r="L171" s="307"/>
      <c r="M171" s="307"/>
      <c r="N171" s="307"/>
      <c r="O171" s="307"/>
      <c r="P171" s="307"/>
      <c r="Q171" s="307"/>
      <c r="R171" s="308"/>
    </row>
    <row r="172" spans="1:18" ht="13.8" thickBot="1" x14ac:dyDescent="0.3">
      <c r="A172" s="306" t="s">
        <v>109</v>
      </c>
      <c r="B172" s="191"/>
      <c r="C172" s="191"/>
      <c r="D172" s="191"/>
      <c r="E172" s="273"/>
      <c r="F172" s="307"/>
      <c r="G172" s="307"/>
      <c r="H172" s="307"/>
      <c r="I172" s="307"/>
      <c r="J172" s="307"/>
      <c r="K172" s="307"/>
      <c r="L172" s="307"/>
      <c r="M172" s="307"/>
      <c r="N172" s="307"/>
      <c r="O172" s="307"/>
      <c r="P172" s="307"/>
      <c r="Q172" s="307"/>
      <c r="R172" s="308"/>
    </row>
    <row r="173" spans="1:18" x14ac:dyDescent="0.25">
      <c r="A173" s="306" t="s">
        <v>110</v>
      </c>
      <c r="B173" s="191"/>
      <c r="C173" s="191"/>
      <c r="D173" s="191"/>
      <c r="E173" s="273"/>
      <c r="F173" s="307"/>
      <c r="G173" s="307"/>
      <c r="H173" s="307"/>
      <c r="I173" s="307"/>
      <c r="J173" s="307"/>
      <c r="K173" s="307"/>
      <c r="L173" s="307"/>
      <c r="M173" s="307"/>
      <c r="N173" s="307"/>
      <c r="O173" s="307"/>
      <c r="P173" s="307"/>
      <c r="Q173" s="307"/>
      <c r="R173" s="308"/>
    </row>
    <row r="174" spans="1:18" ht="12.9" customHeight="1" thickBot="1" x14ac:dyDescent="0.3">
      <c r="A174" s="289" t="s">
        <v>111</v>
      </c>
      <c r="B174" s="290"/>
      <c r="C174" s="290"/>
      <c r="D174" s="290"/>
      <c r="E174" s="292"/>
      <c r="F174" s="293"/>
      <c r="G174" s="293"/>
      <c r="H174" s="34" t="s">
        <v>112</v>
      </c>
      <c r="I174" s="314"/>
      <c r="J174" s="314"/>
      <c r="K174" s="34" t="s">
        <v>113</v>
      </c>
      <c r="L174" s="309"/>
      <c r="M174" s="310"/>
      <c r="N174" s="310"/>
      <c r="O174" s="310"/>
      <c r="P174" s="310"/>
      <c r="Q174" s="310"/>
      <c r="R174" s="311"/>
    </row>
    <row r="175" spans="1:18" x14ac:dyDescent="0.25">
      <c r="A175" s="315" t="s">
        <v>164</v>
      </c>
      <c r="B175" s="316"/>
      <c r="C175" s="316"/>
      <c r="D175" s="316"/>
      <c r="E175" s="316"/>
      <c r="F175" s="316"/>
      <c r="G175" s="317"/>
      <c r="H175" s="318"/>
      <c r="I175" s="318"/>
      <c r="J175" s="318"/>
      <c r="K175" s="318"/>
      <c r="L175" s="318"/>
      <c r="M175" s="318"/>
      <c r="N175" s="318"/>
      <c r="O175" s="318"/>
      <c r="P175" s="318"/>
      <c r="Q175" s="318"/>
      <c r="R175" s="319"/>
    </row>
    <row r="176" spans="1:18" x14ac:dyDescent="0.25">
      <c r="A176" s="289" t="s">
        <v>165</v>
      </c>
      <c r="B176" s="290"/>
      <c r="C176" s="290"/>
      <c r="D176" s="290"/>
      <c r="E176" s="292"/>
      <c r="F176" s="293"/>
      <c r="G176" s="293"/>
      <c r="H176" s="291" t="s">
        <v>166</v>
      </c>
      <c r="I176" s="290"/>
      <c r="J176" s="292"/>
      <c r="K176" s="293"/>
      <c r="L176" s="293"/>
      <c r="M176" s="293"/>
      <c r="N176" s="293"/>
      <c r="O176" s="293"/>
      <c r="P176" s="293"/>
      <c r="Q176" s="293"/>
      <c r="R176" s="320"/>
    </row>
    <row r="177" spans="1:37" ht="13.8" thickBot="1" x14ac:dyDescent="0.3">
      <c r="A177" s="289" t="s">
        <v>167</v>
      </c>
      <c r="B177" s="290"/>
      <c r="C177" s="290"/>
      <c r="D177" s="290"/>
      <c r="E177" s="292"/>
      <c r="F177" s="293"/>
      <c r="G177" s="293"/>
      <c r="H177" s="321" t="s">
        <v>168</v>
      </c>
      <c r="I177" s="322"/>
      <c r="J177" s="322"/>
      <c r="K177" s="322"/>
      <c r="L177" s="322"/>
      <c r="M177" s="322"/>
      <c r="N177" s="322"/>
      <c r="O177" s="322"/>
      <c r="P177" s="322"/>
      <c r="Q177" s="322"/>
      <c r="R177" s="323"/>
    </row>
    <row r="178" spans="1:37" ht="13.8" thickBot="1" x14ac:dyDescent="0.3">
      <c r="A178" s="312" t="s">
        <v>215</v>
      </c>
      <c r="B178" s="288"/>
      <c r="C178" s="288"/>
      <c r="D178" s="288"/>
      <c r="E178" s="288"/>
      <c r="F178" s="288"/>
      <c r="G178" s="288"/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313"/>
    </row>
    <row r="179" spans="1:37" ht="13.8" thickBot="1" x14ac:dyDescent="0.3">
      <c r="A179" s="306" t="s">
        <v>108</v>
      </c>
      <c r="B179" s="191"/>
      <c r="C179" s="191"/>
      <c r="D179" s="191"/>
      <c r="E179" s="273"/>
      <c r="F179" s="307"/>
      <c r="G179" s="307"/>
      <c r="H179" s="307"/>
      <c r="I179" s="307"/>
      <c r="J179" s="307"/>
      <c r="K179" s="307"/>
      <c r="L179" s="307"/>
      <c r="M179" s="307"/>
      <c r="N179" s="307"/>
      <c r="O179" s="307"/>
      <c r="P179" s="307"/>
      <c r="Q179" s="307"/>
      <c r="R179" s="308"/>
    </row>
    <row r="180" spans="1:37" ht="13.8" thickBot="1" x14ac:dyDescent="0.3">
      <c r="A180" s="306" t="s">
        <v>169</v>
      </c>
      <c r="B180" s="191"/>
      <c r="C180" s="191"/>
      <c r="D180" s="191"/>
      <c r="E180" s="273"/>
      <c r="F180" s="307"/>
      <c r="G180" s="307"/>
      <c r="H180" s="307"/>
      <c r="I180" s="307"/>
      <c r="J180" s="307"/>
      <c r="K180" s="307"/>
      <c r="L180" s="307"/>
      <c r="M180" s="307"/>
      <c r="N180" s="307"/>
      <c r="O180" s="307"/>
      <c r="P180" s="307"/>
      <c r="Q180" s="307"/>
      <c r="R180" s="308"/>
    </row>
    <row r="181" spans="1:37" ht="13.8" thickBot="1" x14ac:dyDescent="0.3">
      <c r="A181" s="306" t="s">
        <v>170</v>
      </c>
      <c r="B181" s="191"/>
      <c r="C181" s="191"/>
      <c r="D181" s="191"/>
      <c r="E181" s="273"/>
      <c r="F181" s="307"/>
      <c r="G181" s="307"/>
      <c r="H181" s="307"/>
      <c r="I181" s="307"/>
      <c r="J181" s="307"/>
      <c r="K181" s="307"/>
      <c r="L181" s="307"/>
      <c r="M181" s="307"/>
      <c r="N181" s="307"/>
      <c r="O181" s="307"/>
      <c r="P181" s="307"/>
      <c r="Q181" s="307"/>
      <c r="R181" s="308"/>
    </row>
    <row r="182" spans="1:37" x14ac:dyDescent="0.25">
      <c r="A182" s="306" t="s">
        <v>171</v>
      </c>
      <c r="B182" s="191"/>
      <c r="C182" s="191"/>
      <c r="D182" s="191"/>
      <c r="E182" s="273"/>
      <c r="F182" s="307"/>
      <c r="G182" s="307"/>
      <c r="H182" s="307"/>
      <c r="I182" s="307"/>
      <c r="J182" s="307"/>
      <c r="K182" s="307"/>
      <c r="L182" s="307"/>
      <c r="M182" s="307"/>
      <c r="N182" s="307"/>
      <c r="O182" s="307"/>
      <c r="P182" s="307"/>
      <c r="Q182" s="307"/>
      <c r="R182" s="308"/>
    </row>
    <row r="183" spans="1:37" ht="13.8" thickBot="1" x14ac:dyDescent="0.3">
      <c r="A183" s="334" t="s">
        <v>111</v>
      </c>
      <c r="B183" s="335"/>
      <c r="C183" s="335"/>
      <c r="D183" s="335"/>
      <c r="E183" s="336"/>
      <c r="F183" s="337"/>
      <c r="G183" s="337"/>
      <c r="H183" s="35" t="s">
        <v>112</v>
      </c>
      <c r="I183" s="309"/>
      <c r="J183" s="309"/>
      <c r="K183" s="35" t="s">
        <v>113</v>
      </c>
      <c r="L183" s="309"/>
      <c r="M183" s="310"/>
      <c r="N183" s="310"/>
      <c r="O183" s="310"/>
      <c r="P183" s="310"/>
      <c r="Q183" s="310"/>
      <c r="R183" s="311"/>
    </row>
    <row r="184" spans="1:37" ht="13.8" thickBot="1" x14ac:dyDescent="0.3">
      <c r="A184" s="36"/>
      <c r="B184" s="36"/>
      <c r="C184" s="36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1:37" x14ac:dyDescent="0.25">
      <c r="A185" s="306" t="s">
        <v>172</v>
      </c>
      <c r="B185" s="191"/>
      <c r="C185" s="191"/>
      <c r="D185" s="191"/>
      <c r="E185" s="191"/>
      <c r="F185" s="191"/>
      <c r="G185" s="191"/>
      <c r="H185" s="191"/>
      <c r="I185" s="191"/>
      <c r="J185" s="191"/>
      <c r="K185" s="324" t="s">
        <v>173</v>
      </c>
      <c r="L185" s="324"/>
      <c r="M185" s="324"/>
      <c r="N185" s="324"/>
      <c r="O185" s="324"/>
      <c r="P185" s="325"/>
      <c r="Q185" s="41"/>
      <c r="R185" s="37"/>
    </row>
    <row r="186" spans="1:37" ht="13.8" thickBot="1" x14ac:dyDescent="0.3">
      <c r="A186" s="328"/>
      <c r="B186" s="329"/>
      <c r="C186" s="329"/>
      <c r="D186" s="329"/>
      <c r="E186" s="329"/>
      <c r="F186" s="329"/>
      <c r="G186" s="329"/>
      <c r="H186" s="329"/>
      <c r="I186" s="329"/>
      <c r="J186" s="329"/>
      <c r="K186" s="326" t="s">
        <v>174</v>
      </c>
      <c r="L186" s="326"/>
      <c r="M186" s="326"/>
      <c r="N186" s="326"/>
      <c r="O186" s="326"/>
      <c r="P186" s="327"/>
      <c r="Q186" s="42"/>
      <c r="R186" s="38"/>
    </row>
    <row r="187" spans="1:37" x14ac:dyDescent="0.25">
      <c r="A187" s="306" t="s">
        <v>222</v>
      </c>
      <c r="B187" s="191"/>
      <c r="C187" s="191"/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  <c r="R187" s="330"/>
    </row>
    <row r="188" spans="1:37" ht="13.8" thickBot="1" x14ac:dyDescent="0.3">
      <c r="A188" s="331"/>
      <c r="B188" s="124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332"/>
    </row>
    <row r="189" spans="1:37" ht="13.8" thickBot="1" x14ac:dyDescent="0.3">
      <c r="A189" s="328"/>
      <c r="B189" s="329"/>
      <c r="C189" s="329"/>
      <c r="D189" s="329"/>
      <c r="E189" s="329"/>
      <c r="F189" s="329"/>
      <c r="G189" s="329"/>
      <c r="H189" s="329"/>
      <c r="I189" s="329"/>
      <c r="J189" s="329"/>
      <c r="K189" s="329"/>
      <c r="L189" s="329"/>
      <c r="M189" s="329"/>
      <c r="N189" s="329"/>
      <c r="O189" s="329"/>
      <c r="P189" s="329"/>
      <c r="Q189" s="329"/>
      <c r="R189" s="333"/>
      <c r="T189" s="105"/>
      <c r="U189" s="106"/>
      <c r="V189" s="107"/>
      <c r="W189" s="107"/>
      <c r="X189" s="107"/>
      <c r="Y189" s="107"/>
      <c r="Z189" s="107"/>
      <c r="AA189" s="107"/>
      <c r="AB189" s="107"/>
      <c r="AC189" s="108"/>
      <c r="AD189" s="108"/>
      <c r="AE189" s="108"/>
      <c r="AF189" s="108"/>
      <c r="AG189" s="108"/>
      <c r="AH189" s="108"/>
      <c r="AI189" s="108"/>
      <c r="AJ189" s="108"/>
      <c r="AK189" s="109"/>
    </row>
    <row r="190" spans="1:37" ht="13.8" thickBot="1" x14ac:dyDescent="0.3">
      <c r="A190" s="344" t="s">
        <v>175</v>
      </c>
      <c r="B190" s="345"/>
      <c r="C190" s="345"/>
      <c r="D190" s="345"/>
      <c r="E190" s="273"/>
      <c r="F190" s="307"/>
      <c r="G190" s="307"/>
      <c r="H190" s="346"/>
      <c r="I190" s="306" t="s">
        <v>178</v>
      </c>
      <c r="J190" s="191"/>
      <c r="K190" s="343" t="s">
        <v>177</v>
      </c>
      <c r="L190" s="343"/>
      <c r="M190" s="343"/>
      <c r="N190" s="343"/>
      <c r="O190" s="343"/>
      <c r="P190" s="258"/>
      <c r="Q190" s="258"/>
      <c r="R190" s="43"/>
    </row>
    <row r="191" spans="1:37" x14ac:dyDescent="0.25">
      <c r="A191" s="347" t="s">
        <v>176</v>
      </c>
      <c r="B191" s="348"/>
      <c r="C191" s="348"/>
      <c r="D191" s="348"/>
      <c r="E191" s="339"/>
      <c r="F191" s="340"/>
      <c r="G191" s="340"/>
      <c r="H191" s="349"/>
      <c r="I191" s="331"/>
      <c r="J191" s="124"/>
      <c r="K191" s="160" t="s">
        <v>179</v>
      </c>
      <c r="L191" s="160"/>
      <c r="M191" s="160"/>
      <c r="N191" s="160"/>
      <c r="O191" s="160"/>
      <c r="P191" s="161"/>
      <c r="Q191" s="161"/>
      <c r="R191" s="43"/>
    </row>
    <row r="192" spans="1:37" x14ac:dyDescent="0.25">
      <c r="A192" s="342"/>
      <c r="B192" s="141"/>
      <c r="C192" s="141"/>
      <c r="D192" s="141"/>
      <c r="E192" s="141"/>
      <c r="F192" s="141"/>
      <c r="G192" s="141"/>
      <c r="H192" s="142"/>
      <c r="I192" s="338" t="s">
        <v>180</v>
      </c>
      <c r="J192" s="161"/>
      <c r="K192" s="161"/>
      <c r="L192" s="46"/>
      <c r="M192" s="46"/>
      <c r="N192" s="46"/>
      <c r="O192" s="46"/>
      <c r="P192" s="339"/>
      <c r="Q192" s="340"/>
      <c r="R192" s="341"/>
    </row>
    <row r="193" spans="1:18" ht="13.8" thickBot="1" x14ac:dyDescent="0.3">
      <c r="A193" s="140"/>
      <c r="B193" s="141"/>
      <c r="C193" s="141"/>
      <c r="D193" s="141"/>
      <c r="E193" s="141"/>
      <c r="F193" s="141"/>
      <c r="G193" s="141"/>
      <c r="H193" s="142"/>
      <c r="I193" s="338" t="s">
        <v>181</v>
      </c>
      <c r="J193" s="161"/>
      <c r="K193" s="161"/>
      <c r="L193" s="46"/>
      <c r="M193" s="46"/>
      <c r="N193" s="46"/>
      <c r="O193" s="46"/>
      <c r="P193" s="339"/>
      <c r="Q193" s="340"/>
      <c r="R193" s="341"/>
    </row>
    <row r="194" spans="1:18" ht="16.2" thickBot="1" x14ac:dyDescent="0.3">
      <c r="A194" s="143"/>
      <c r="B194" s="144"/>
      <c r="C194" s="144"/>
      <c r="D194" s="144"/>
      <c r="E194" s="144"/>
      <c r="F194" s="144"/>
      <c r="G194" s="144"/>
      <c r="H194" s="145"/>
      <c r="I194" s="44"/>
      <c r="J194" s="5" t="s">
        <v>182</v>
      </c>
      <c r="K194" s="45"/>
      <c r="L194" s="45"/>
      <c r="M194" s="45"/>
      <c r="N194" s="45"/>
      <c r="O194" s="45"/>
      <c r="P194" s="6" t="s">
        <v>183</v>
      </c>
      <c r="Q194" s="45"/>
      <c r="R194" s="7" t="s">
        <v>184</v>
      </c>
    </row>
  </sheetData>
  <sheetProtection algorithmName="SHA-512" hashValue="665bs4GZAOCkTcJUzv1jwnwXXmDDs5iTXJKA2Z4hX3QwUYhYGw0BleFqW53xd3zM0+barea/FFJM0x3y8CNiBQ==" saltValue="8gusTnZL3dvWpIib3nnn3A==" spinCount="100000" sheet="1" selectLockedCells="1"/>
  <mergeCells count="235">
    <mergeCell ref="I193:K193"/>
    <mergeCell ref="P193:R193"/>
    <mergeCell ref="I190:J191"/>
    <mergeCell ref="A192:H194"/>
    <mergeCell ref="K190:Q190"/>
    <mergeCell ref="K191:Q191"/>
    <mergeCell ref="I192:K192"/>
    <mergeCell ref="P192:R192"/>
    <mergeCell ref="A190:D190"/>
    <mergeCell ref="E190:H190"/>
    <mergeCell ref="A191:D191"/>
    <mergeCell ref="E191:H191"/>
    <mergeCell ref="K185:P185"/>
    <mergeCell ref="K186:P186"/>
    <mergeCell ref="A185:J186"/>
    <mergeCell ref="A187:R189"/>
    <mergeCell ref="A182:D182"/>
    <mergeCell ref="E182:R182"/>
    <mergeCell ref="A183:D183"/>
    <mergeCell ref="E183:G183"/>
    <mergeCell ref="I183:J183"/>
    <mergeCell ref="L183:R183"/>
    <mergeCell ref="A178:R178"/>
    <mergeCell ref="A179:D179"/>
    <mergeCell ref="E179:R179"/>
    <mergeCell ref="A180:D180"/>
    <mergeCell ref="E180:R180"/>
    <mergeCell ref="A181:D181"/>
    <mergeCell ref="E181:R181"/>
    <mergeCell ref="A176:D176"/>
    <mergeCell ref="E176:G176"/>
    <mergeCell ref="H176:I176"/>
    <mergeCell ref="J176:R176"/>
    <mergeCell ref="A177:D177"/>
    <mergeCell ref="E177:G177"/>
    <mergeCell ref="H177:R177"/>
    <mergeCell ref="A174:D174"/>
    <mergeCell ref="E174:G174"/>
    <mergeCell ref="I174:J174"/>
    <mergeCell ref="A175:F175"/>
    <mergeCell ref="G175:R175"/>
    <mergeCell ref="A171:D171"/>
    <mergeCell ref="E171:R171"/>
    <mergeCell ref="A172:D172"/>
    <mergeCell ref="E172:R172"/>
    <mergeCell ref="A173:D173"/>
    <mergeCell ref="E173:R173"/>
    <mergeCell ref="L174:R174"/>
    <mergeCell ref="A168:D168"/>
    <mergeCell ref="E168:R168"/>
    <mergeCell ref="A169:R169"/>
    <mergeCell ref="A170:D170"/>
    <mergeCell ref="E170:G170"/>
    <mergeCell ref="H170:K170"/>
    <mergeCell ref="A166:D166"/>
    <mergeCell ref="E166:R166"/>
    <mergeCell ref="L170:R170"/>
    <mergeCell ref="A164:R164"/>
    <mergeCell ref="A167:D167"/>
    <mergeCell ref="H167:K167"/>
    <mergeCell ref="E167:G167"/>
    <mergeCell ref="A159:R160"/>
    <mergeCell ref="A161:R161"/>
    <mergeCell ref="A162:R162"/>
    <mergeCell ref="A163:R163"/>
    <mergeCell ref="A165:D165"/>
    <mergeCell ref="E165:R165"/>
    <mergeCell ref="L167:R167"/>
    <mergeCell ref="I154:R154"/>
    <mergeCell ref="I155:R155"/>
    <mergeCell ref="I156:R156"/>
    <mergeCell ref="P157:Q157"/>
    <mergeCell ref="A158:C158"/>
    <mergeCell ref="F158:H158"/>
    <mergeCell ref="I158:K158"/>
    <mergeCell ref="A155:E155"/>
    <mergeCell ref="A156:E156"/>
    <mergeCell ref="A154:E154"/>
    <mergeCell ref="A152:E153"/>
    <mergeCell ref="F152:R153"/>
    <mergeCell ref="A151:K151"/>
    <mergeCell ref="P145:Q145"/>
    <mergeCell ref="A146:C146"/>
    <mergeCell ref="F146:H146"/>
    <mergeCell ref="I146:K146"/>
    <mergeCell ref="A136:R140"/>
    <mergeCell ref="A141:C141"/>
    <mergeCell ref="F141:R141"/>
    <mergeCell ref="A142:C142"/>
    <mergeCell ref="A143:C143"/>
    <mergeCell ref="A144:C144"/>
    <mergeCell ref="A148:O150"/>
    <mergeCell ref="A128:C128"/>
    <mergeCell ref="P129:Q129"/>
    <mergeCell ref="A130:C130"/>
    <mergeCell ref="F130:H130"/>
    <mergeCell ref="I130:K130"/>
    <mergeCell ref="A122:C122"/>
    <mergeCell ref="A123:C123"/>
    <mergeCell ref="A124:C124"/>
    <mergeCell ref="A125:C125"/>
    <mergeCell ref="A126:C126"/>
    <mergeCell ref="A127:C127"/>
    <mergeCell ref="F115:H115"/>
    <mergeCell ref="I115:K115"/>
    <mergeCell ref="A116:R120"/>
    <mergeCell ref="A121:C121"/>
    <mergeCell ref="F121:R121"/>
    <mergeCell ref="A109:C109"/>
    <mergeCell ref="A110:C110"/>
    <mergeCell ref="A111:C111"/>
    <mergeCell ref="A112:C112"/>
    <mergeCell ref="A113:C113"/>
    <mergeCell ref="P114:Q114"/>
    <mergeCell ref="A135:B135"/>
    <mergeCell ref="C135:I135"/>
    <mergeCell ref="J135:R135"/>
    <mergeCell ref="A94:C94"/>
    <mergeCell ref="A95:C95"/>
    <mergeCell ref="A97:C97"/>
    <mergeCell ref="A88:C88"/>
    <mergeCell ref="A89:C89"/>
    <mergeCell ref="A90:C90"/>
    <mergeCell ref="A91:C91"/>
    <mergeCell ref="A92:C92"/>
    <mergeCell ref="A93:C93"/>
    <mergeCell ref="A104:C104"/>
    <mergeCell ref="A105:C105"/>
    <mergeCell ref="A106:C106"/>
    <mergeCell ref="A107:C107"/>
    <mergeCell ref="A108:C108"/>
    <mergeCell ref="P96:Q96"/>
    <mergeCell ref="F97:H97"/>
    <mergeCell ref="I97:K97"/>
    <mergeCell ref="A98:R102"/>
    <mergeCell ref="A103:C103"/>
    <mergeCell ref="F103:R103"/>
    <mergeCell ref="A115:C115"/>
    <mergeCell ref="A79:R83"/>
    <mergeCell ref="A84:C84"/>
    <mergeCell ref="F84:R84"/>
    <mergeCell ref="A85:C85"/>
    <mergeCell ref="A86:C86"/>
    <mergeCell ref="A87:C87"/>
    <mergeCell ref="A77:E78"/>
    <mergeCell ref="F77:G78"/>
    <mergeCell ref="H77:J77"/>
    <mergeCell ref="H78:J78"/>
    <mergeCell ref="K77:L77"/>
    <mergeCell ref="M77:N77"/>
    <mergeCell ref="O77:P77"/>
    <mergeCell ref="Q77:R77"/>
    <mergeCell ref="K78:L78"/>
    <mergeCell ref="M78:N78"/>
    <mergeCell ref="O78:P78"/>
    <mergeCell ref="Q78:R78"/>
    <mergeCell ref="A71:C71"/>
    <mergeCell ref="A72:C72"/>
    <mergeCell ref="A73:C73"/>
    <mergeCell ref="A74:C74"/>
    <mergeCell ref="P75:Q75"/>
    <mergeCell ref="F76:H76"/>
    <mergeCell ref="I76:K76"/>
    <mergeCell ref="P62:Q62"/>
    <mergeCell ref="A63:C63"/>
    <mergeCell ref="F63:H63"/>
    <mergeCell ref="I63:K63"/>
    <mergeCell ref="A65:R69"/>
    <mergeCell ref="A70:C70"/>
    <mergeCell ref="F70:R70"/>
    <mergeCell ref="A58:C58"/>
    <mergeCell ref="A59:C59"/>
    <mergeCell ref="A60:C60"/>
    <mergeCell ref="A61:C61"/>
    <mergeCell ref="F57:R57"/>
    <mergeCell ref="F36:R36"/>
    <mergeCell ref="A64:B64"/>
    <mergeCell ref="I30:K30"/>
    <mergeCell ref="P50:Q50"/>
    <mergeCell ref="F51:H51"/>
    <mergeCell ref="I51:K51"/>
    <mergeCell ref="A52:R56"/>
    <mergeCell ref="A57:C57"/>
    <mergeCell ref="J64:R64"/>
    <mergeCell ref="C64:I64"/>
    <mergeCell ref="A48:C48"/>
    <mergeCell ref="A49:C49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13:G14"/>
    <mergeCell ref="A28:C28"/>
    <mergeCell ref="A25:C25"/>
    <mergeCell ref="A31:R35"/>
    <mergeCell ref="P29:Q29"/>
    <mergeCell ref="F30:H30"/>
    <mergeCell ref="H13:J13"/>
    <mergeCell ref="H14:J14"/>
    <mergeCell ref="A23:C23"/>
    <mergeCell ref="A24:C24"/>
    <mergeCell ref="A26:C26"/>
    <mergeCell ref="A27:C27"/>
    <mergeCell ref="A8:R8"/>
    <mergeCell ref="A9:C9"/>
    <mergeCell ref="A2:D7"/>
    <mergeCell ref="A1:D1"/>
    <mergeCell ref="A22:C22"/>
    <mergeCell ref="D9:H9"/>
    <mergeCell ref="A10:C10"/>
    <mergeCell ref="D10:H10"/>
    <mergeCell ref="K11:R11"/>
    <mergeCell ref="K12:R12"/>
    <mergeCell ref="I9:R10"/>
    <mergeCell ref="A15:R19"/>
    <mergeCell ref="A21:C21"/>
    <mergeCell ref="A20:C20"/>
    <mergeCell ref="F20:R20"/>
    <mergeCell ref="A11:E12"/>
    <mergeCell ref="F11:G12"/>
    <mergeCell ref="H11:J11"/>
    <mergeCell ref="H12:J12"/>
    <mergeCell ref="J1:L1"/>
    <mergeCell ref="M1:R1"/>
    <mergeCell ref="J2:R7"/>
    <mergeCell ref="E1:I4"/>
    <mergeCell ref="E5:I7"/>
  </mergeCells>
  <conditionalFormatting sqref="R151">
    <cfRule type="cellIs" dxfId="3" priority="1" operator="equal">
      <formula>"MUST EXCEED $100"</formula>
    </cfRule>
    <cfRule type="cellIs" dxfId="2" priority="2" operator="equal">
      <formula>"MUST EXCEED $100"</formula>
    </cfRule>
    <cfRule type="cellIs" dxfId="1" priority="3" operator="equal">
      <formula>"REJECTED"</formula>
    </cfRule>
    <cfRule type="cellIs" dxfId="0" priority="4" operator="equal">
      <formula>"APPROVED"</formula>
    </cfRule>
  </conditionalFormatting>
  <printOptions gridLines="1"/>
  <pageMargins left="0.3" right="0.3" top="0.5" bottom="0.5" header="0.55000000000000004" footer="0.55000000000000004"/>
  <pageSetup scale="89" fitToHeight="0" orientation="portrait" r:id="rId1"/>
  <ignoredErrors>
    <ignoredError sqref="N88 L88 J88 F88 H88 H105:H113 J105 N105:N106" numberStoredAsText="1"/>
    <ignoredError sqref="R10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4" name="Check Box 22">
              <controlPr defaultSize="0" autoFill="0" autoLine="0" autoPict="0">
                <anchor moveWithCells="1">
                  <from>
                    <xdr:col>16</xdr:col>
                    <xdr:colOff>106680</xdr:colOff>
                    <xdr:row>185</xdr:row>
                    <xdr:rowOff>22860</xdr:rowOff>
                  </from>
                  <to>
                    <xdr:col>16</xdr:col>
                    <xdr:colOff>266700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5" name="Check Box 23">
              <controlPr defaultSize="0" autoFill="0" autoLine="0" autoPict="0">
                <anchor moveWithCells="1">
                  <from>
                    <xdr:col>16</xdr:col>
                    <xdr:colOff>106680</xdr:colOff>
                    <xdr:row>184</xdr:row>
                    <xdr:rowOff>22860</xdr:rowOff>
                  </from>
                  <to>
                    <xdr:col>16</xdr:col>
                    <xdr:colOff>266700</xdr:colOff>
                    <xdr:row>184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" name="Check Box 24">
              <controlPr defaultSize="0" autoFill="0" autoLine="0" autoPict="0">
                <anchor moveWithCells="1">
                  <from>
                    <xdr:col>17</xdr:col>
                    <xdr:colOff>106680</xdr:colOff>
                    <xdr:row>189</xdr:row>
                    <xdr:rowOff>22860</xdr:rowOff>
                  </from>
                  <to>
                    <xdr:col>17</xdr:col>
                    <xdr:colOff>266700</xdr:colOff>
                    <xdr:row>189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defaultSize="0" autoFill="0" autoLine="0" autoPict="0">
                <anchor moveWithCells="1">
                  <from>
                    <xdr:col>17</xdr:col>
                    <xdr:colOff>106680</xdr:colOff>
                    <xdr:row>190</xdr:row>
                    <xdr:rowOff>22860</xdr:rowOff>
                  </from>
                  <to>
                    <xdr:col>17</xdr:col>
                    <xdr:colOff>266700</xdr:colOff>
                    <xdr:row>190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8" name="Check Box 26">
              <controlPr defaultSize="0" autoFill="0" autoLine="0" autoPict="0">
                <anchor moveWithCells="1">
                  <from>
                    <xdr:col>8</xdr:col>
                    <xdr:colOff>106680</xdr:colOff>
                    <xdr:row>193</xdr:row>
                    <xdr:rowOff>22860</xdr:rowOff>
                  </from>
                  <to>
                    <xdr:col>8</xdr:col>
                    <xdr:colOff>266700</xdr:colOff>
                    <xdr:row>193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9" name="Check Box 27">
              <controlPr defaultSize="0" autoFill="0" autoLine="0" autoPict="0">
                <anchor moveWithCells="1">
                  <from>
                    <xdr:col>10</xdr:col>
                    <xdr:colOff>106680</xdr:colOff>
                    <xdr:row>193</xdr:row>
                    <xdr:rowOff>22860</xdr:rowOff>
                  </from>
                  <to>
                    <xdr:col>10</xdr:col>
                    <xdr:colOff>266700</xdr:colOff>
                    <xdr:row>193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0" name="Check Box 28">
              <controlPr defaultSize="0" autoFill="0" autoLine="0" autoPict="0">
                <anchor moveWithCells="1">
                  <from>
                    <xdr:col>16</xdr:col>
                    <xdr:colOff>106680</xdr:colOff>
                    <xdr:row>193</xdr:row>
                    <xdr:rowOff>22860</xdr:rowOff>
                  </from>
                  <to>
                    <xdr:col>16</xdr:col>
                    <xdr:colOff>266700</xdr:colOff>
                    <xdr:row>193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B7824C7-D03A-433E-8EA5-388DA951E841}">
          <x14:formula1>
            <xm:f>'LIST-DO NOT TOUCH'!$A$2:$A$6</xm:f>
          </x14:formula1>
          <xm:sqref>D10:H10</xm:sqref>
        </x14:dataValidation>
        <x14:dataValidation type="list" allowBlank="1" showInputMessage="1" showErrorMessage="1" xr:uid="{DFAC38CB-87D5-4792-9FDC-D621EB31B6BE}">
          <x14:formula1>
            <xm:f>'LIST-DO NOT TOUCH'!$C$1:$C$51</xm:f>
          </x14:formula1>
          <xm:sqref>I174:J174 I183:J183</xm:sqref>
        </x14:dataValidation>
        <x14:dataValidation type="list" allowBlank="1" showInputMessage="1" showErrorMessage="1" xr:uid="{ED40B2EC-4E12-4030-87E9-D57FB25A745C}">
          <x14:formula1>
            <xm:f>'LIST-DO NOT TOUCH'!$A$1:$A$102</xm:f>
          </x14:formula1>
          <xm:sqref>K90:O95 I155:R156</xm:sqref>
        </x14:dataValidation>
        <x14:dataValidation type="list" allowBlank="1" showInputMessage="1" showErrorMessage="1" xr:uid="{E53F7FDB-D053-482E-A40C-F8A71CA114FB}">
          <x14:formula1>
            <xm:f>'LIST-DO NOT TOUCH'!$D$1:$D$366</xm:f>
          </x14:formula1>
          <xm:sqref>M1:R1</xm:sqref>
        </x14:dataValidation>
        <x14:dataValidation type="list" allowBlank="1" showInputMessage="1" showErrorMessage="1" xr:uid="{B2FB682E-30C9-44A4-8E45-BCB6F2D7F2CE}">
          <x14:formula1>
            <xm:f>'LIST-DO NOT TOUCH'!$A$1:$A$202</xm:f>
          </x14:formula1>
          <xm:sqref>K143:K145</xm:sqref>
        </x14:dataValidation>
        <x14:dataValidation type="list" allowBlank="1" showInputMessage="1" showErrorMessage="1" xr:uid="{DEB35280-643A-45FC-935E-D5EB14AB1321}">
          <x14:formula1>
            <xm:f>'LIST-DO NOT TOUCH'!$A$1:$A$292</xm:f>
          </x14:formula1>
          <xm:sqref>G22:G28 I22:I28 K22:K28 I38:I49 G40 K38:K40 K42:K49 I59:I61 K59:K61 I72:I74 I86:I95 G88:G90 K86:K89 M86:M89 O86:O89 I105:I113 G107:G109 K105:K108 M105:M108 O105:O108 K123:K128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2ECC1-7B9F-4AAF-B872-EABFC2207616}">
  <dimension ref="A1:D366"/>
  <sheetViews>
    <sheetView topLeftCell="A300" workbookViewId="0">
      <selection activeCell="A302" sqref="A302"/>
    </sheetView>
  </sheetViews>
  <sheetFormatPr defaultRowHeight="13.2" x14ac:dyDescent="0.25"/>
  <cols>
    <col min="1" max="1" width="9.33203125" style="114"/>
    <col min="4" max="4" width="13.33203125" customWidth="1"/>
  </cols>
  <sheetData>
    <row r="1" spans="1:4" x14ac:dyDescent="0.25">
      <c r="C1" s="4" t="s">
        <v>114</v>
      </c>
      <c r="D1" s="110">
        <v>43831</v>
      </c>
    </row>
    <row r="2" spans="1:4" x14ac:dyDescent="0.25">
      <c r="A2" s="114">
        <v>0</v>
      </c>
      <c r="B2" t="s">
        <v>6</v>
      </c>
      <c r="C2" s="4" t="s">
        <v>115</v>
      </c>
      <c r="D2" s="110">
        <v>43832</v>
      </c>
    </row>
    <row r="3" spans="1:4" x14ac:dyDescent="0.25">
      <c r="A3" s="114">
        <v>1</v>
      </c>
      <c r="B3" t="s">
        <v>7</v>
      </c>
      <c r="C3" s="4" t="s">
        <v>116</v>
      </c>
      <c r="D3" s="110">
        <v>43833</v>
      </c>
    </row>
    <row r="4" spans="1:4" x14ac:dyDescent="0.25">
      <c r="A4" s="114">
        <v>2</v>
      </c>
      <c r="B4" t="s">
        <v>8</v>
      </c>
      <c r="C4" s="4" t="s">
        <v>117</v>
      </c>
      <c r="D4" s="110">
        <v>43834</v>
      </c>
    </row>
    <row r="5" spans="1:4" x14ac:dyDescent="0.25">
      <c r="A5" s="114">
        <v>3</v>
      </c>
      <c r="C5" s="4" t="s">
        <v>128</v>
      </c>
      <c r="D5" s="110">
        <v>43835</v>
      </c>
    </row>
    <row r="6" spans="1:4" x14ac:dyDescent="0.25">
      <c r="A6" s="114">
        <v>4</v>
      </c>
      <c r="C6" s="4" t="s">
        <v>129</v>
      </c>
      <c r="D6" s="110">
        <v>43836</v>
      </c>
    </row>
    <row r="7" spans="1:4" x14ac:dyDescent="0.25">
      <c r="A7" s="114">
        <v>5</v>
      </c>
      <c r="C7" s="4" t="s">
        <v>156</v>
      </c>
      <c r="D7" s="110">
        <v>43837</v>
      </c>
    </row>
    <row r="8" spans="1:4" x14ac:dyDescent="0.25">
      <c r="A8" s="114">
        <v>6</v>
      </c>
      <c r="C8" s="4" t="s">
        <v>163</v>
      </c>
      <c r="D8" s="110">
        <v>43838</v>
      </c>
    </row>
    <row r="9" spans="1:4" x14ac:dyDescent="0.25">
      <c r="A9" s="114">
        <v>7</v>
      </c>
      <c r="C9" s="4" t="s">
        <v>153</v>
      </c>
      <c r="D9" s="110">
        <v>43839</v>
      </c>
    </row>
    <row r="10" spans="1:4" x14ac:dyDescent="0.25">
      <c r="A10" s="114">
        <v>8</v>
      </c>
      <c r="C10" s="4" t="s">
        <v>130</v>
      </c>
      <c r="D10" s="110">
        <v>43840</v>
      </c>
    </row>
    <row r="11" spans="1:4" x14ac:dyDescent="0.25">
      <c r="A11" s="114">
        <v>9</v>
      </c>
      <c r="C11" s="4" t="s">
        <v>131</v>
      </c>
      <c r="D11" s="110">
        <v>43841</v>
      </c>
    </row>
    <row r="12" spans="1:4" x14ac:dyDescent="0.25">
      <c r="A12" s="114">
        <v>10</v>
      </c>
      <c r="C12" s="4" t="s">
        <v>139</v>
      </c>
      <c r="D12" s="110">
        <v>43842</v>
      </c>
    </row>
    <row r="13" spans="1:4" x14ac:dyDescent="0.25">
      <c r="A13" s="114">
        <v>11</v>
      </c>
      <c r="C13" s="4" t="s">
        <v>146</v>
      </c>
      <c r="D13" s="110">
        <v>43843</v>
      </c>
    </row>
    <row r="14" spans="1:4" x14ac:dyDescent="0.25">
      <c r="A14" s="114">
        <v>12</v>
      </c>
      <c r="C14" s="4" t="s">
        <v>123</v>
      </c>
      <c r="D14" s="110">
        <v>43844</v>
      </c>
    </row>
    <row r="15" spans="1:4" x14ac:dyDescent="0.25">
      <c r="A15" s="114">
        <v>13</v>
      </c>
      <c r="C15" s="4" t="s">
        <v>144</v>
      </c>
      <c r="D15" s="110">
        <v>43845</v>
      </c>
    </row>
    <row r="16" spans="1:4" x14ac:dyDescent="0.25">
      <c r="A16" s="114">
        <v>14</v>
      </c>
      <c r="C16" s="4" t="s">
        <v>159</v>
      </c>
      <c r="D16" s="110">
        <v>43846</v>
      </c>
    </row>
    <row r="17" spans="1:4" x14ac:dyDescent="0.25">
      <c r="A17" s="114">
        <v>15</v>
      </c>
      <c r="C17" s="4" t="s">
        <v>135</v>
      </c>
      <c r="D17" s="110">
        <v>43847</v>
      </c>
    </row>
    <row r="18" spans="1:4" x14ac:dyDescent="0.25">
      <c r="A18" s="114">
        <v>16</v>
      </c>
      <c r="C18" s="4" t="s">
        <v>147</v>
      </c>
      <c r="D18" s="110">
        <v>43848</v>
      </c>
    </row>
    <row r="19" spans="1:4" x14ac:dyDescent="0.25">
      <c r="A19" s="114">
        <v>17</v>
      </c>
      <c r="C19" s="4" t="s">
        <v>132</v>
      </c>
      <c r="D19" s="110">
        <v>43849</v>
      </c>
    </row>
    <row r="20" spans="1:4" x14ac:dyDescent="0.25">
      <c r="A20" s="114">
        <v>18</v>
      </c>
      <c r="C20" s="4" t="s">
        <v>143</v>
      </c>
      <c r="D20" s="110">
        <v>43850</v>
      </c>
    </row>
    <row r="21" spans="1:4" x14ac:dyDescent="0.25">
      <c r="A21" s="114">
        <v>19</v>
      </c>
      <c r="C21" s="4" t="s">
        <v>152</v>
      </c>
      <c r="D21" s="110">
        <v>43851</v>
      </c>
    </row>
    <row r="22" spans="1:4" x14ac:dyDescent="0.25">
      <c r="A22" s="114">
        <v>20</v>
      </c>
      <c r="C22" s="4" t="s">
        <v>142</v>
      </c>
      <c r="D22" s="110">
        <v>43852</v>
      </c>
    </row>
    <row r="23" spans="1:4" x14ac:dyDescent="0.25">
      <c r="A23" s="114">
        <v>21</v>
      </c>
      <c r="C23" s="4" t="s">
        <v>140</v>
      </c>
      <c r="D23" s="110">
        <v>43853</v>
      </c>
    </row>
    <row r="24" spans="1:4" x14ac:dyDescent="0.25">
      <c r="A24" s="114">
        <v>22</v>
      </c>
      <c r="C24" s="4" t="s">
        <v>141</v>
      </c>
      <c r="D24" s="110">
        <v>43854</v>
      </c>
    </row>
    <row r="25" spans="1:4" x14ac:dyDescent="0.25">
      <c r="A25" s="114">
        <v>23</v>
      </c>
      <c r="C25" s="4" t="s">
        <v>138</v>
      </c>
      <c r="D25" s="110">
        <v>43855</v>
      </c>
    </row>
    <row r="26" spans="1:4" x14ac:dyDescent="0.25">
      <c r="A26" s="114">
        <v>24</v>
      </c>
      <c r="C26" s="4" t="s">
        <v>133</v>
      </c>
      <c r="D26" s="110">
        <v>43856</v>
      </c>
    </row>
    <row r="27" spans="1:4" x14ac:dyDescent="0.25">
      <c r="A27" s="114">
        <v>25</v>
      </c>
      <c r="C27" s="4" t="s">
        <v>124</v>
      </c>
      <c r="D27" s="110">
        <v>43857</v>
      </c>
    </row>
    <row r="28" spans="1:4" x14ac:dyDescent="0.25">
      <c r="A28" s="114">
        <v>26</v>
      </c>
      <c r="C28" s="4" t="s">
        <v>149</v>
      </c>
      <c r="D28" s="110">
        <v>43858</v>
      </c>
    </row>
    <row r="29" spans="1:4" x14ac:dyDescent="0.25">
      <c r="A29" s="114">
        <v>27</v>
      </c>
      <c r="C29" s="4" t="s">
        <v>137</v>
      </c>
      <c r="D29" s="110">
        <v>43859</v>
      </c>
    </row>
    <row r="30" spans="1:4" x14ac:dyDescent="0.25">
      <c r="A30" s="114">
        <v>28</v>
      </c>
      <c r="C30" s="4" t="s">
        <v>134</v>
      </c>
      <c r="D30" s="110">
        <v>43860</v>
      </c>
    </row>
    <row r="31" spans="1:4" x14ac:dyDescent="0.25">
      <c r="A31" s="114">
        <v>29</v>
      </c>
      <c r="C31" s="4" t="s">
        <v>157</v>
      </c>
      <c r="D31" s="110">
        <v>43861</v>
      </c>
    </row>
    <row r="32" spans="1:4" x14ac:dyDescent="0.25">
      <c r="A32" s="114">
        <v>30</v>
      </c>
      <c r="C32" s="4" t="s">
        <v>162</v>
      </c>
      <c r="D32" s="110">
        <v>43862</v>
      </c>
    </row>
    <row r="33" spans="1:4" x14ac:dyDescent="0.25">
      <c r="A33" s="114">
        <v>31</v>
      </c>
      <c r="C33" s="4" t="s">
        <v>126</v>
      </c>
      <c r="D33" s="110">
        <v>43863</v>
      </c>
    </row>
    <row r="34" spans="1:4" x14ac:dyDescent="0.25">
      <c r="A34" s="114">
        <v>32</v>
      </c>
      <c r="C34" s="4" t="s">
        <v>127</v>
      </c>
      <c r="D34" s="110">
        <v>43864</v>
      </c>
    </row>
    <row r="35" spans="1:4" x14ac:dyDescent="0.25">
      <c r="A35" s="114">
        <v>33</v>
      </c>
      <c r="C35" s="4" t="s">
        <v>119</v>
      </c>
      <c r="D35" s="110">
        <v>43865</v>
      </c>
    </row>
    <row r="36" spans="1:4" x14ac:dyDescent="0.25">
      <c r="A36" s="114">
        <v>34</v>
      </c>
      <c r="C36" s="4" t="s">
        <v>118</v>
      </c>
      <c r="D36" s="110">
        <v>43866</v>
      </c>
    </row>
    <row r="37" spans="1:4" x14ac:dyDescent="0.25">
      <c r="A37" s="114">
        <v>35</v>
      </c>
      <c r="C37" s="4" t="s">
        <v>122</v>
      </c>
      <c r="D37" s="110">
        <v>43867</v>
      </c>
    </row>
    <row r="38" spans="1:4" x14ac:dyDescent="0.25">
      <c r="A38" s="114">
        <v>36</v>
      </c>
      <c r="C38" s="4" t="s">
        <v>122</v>
      </c>
      <c r="D38" s="110">
        <v>43868</v>
      </c>
    </row>
    <row r="39" spans="1:4" x14ac:dyDescent="0.25">
      <c r="A39" s="114">
        <v>37</v>
      </c>
      <c r="C39" s="4" t="s">
        <v>154</v>
      </c>
      <c r="D39" s="110">
        <v>43869</v>
      </c>
    </row>
    <row r="40" spans="1:4" x14ac:dyDescent="0.25">
      <c r="A40" s="114">
        <v>38</v>
      </c>
      <c r="C40" s="4" t="s">
        <v>155</v>
      </c>
      <c r="D40" s="110">
        <v>43870</v>
      </c>
    </row>
    <row r="41" spans="1:4" x14ac:dyDescent="0.25">
      <c r="A41" s="114">
        <v>39</v>
      </c>
      <c r="C41" s="4" t="s">
        <v>150</v>
      </c>
      <c r="D41" s="110">
        <v>43871</v>
      </c>
    </row>
    <row r="42" spans="1:4" x14ac:dyDescent="0.25">
      <c r="A42" s="114">
        <v>40</v>
      </c>
      <c r="C42" s="4" t="s">
        <v>136</v>
      </c>
      <c r="D42" s="110">
        <v>43872</v>
      </c>
    </row>
    <row r="43" spans="1:4" x14ac:dyDescent="0.25">
      <c r="A43" s="114">
        <v>41</v>
      </c>
      <c r="C43" s="4" t="s">
        <v>148</v>
      </c>
      <c r="D43" s="110">
        <v>43873</v>
      </c>
    </row>
    <row r="44" spans="1:4" x14ac:dyDescent="0.25">
      <c r="A44" s="114">
        <v>42</v>
      </c>
      <c r="C44" s="4" t="s">
        <v>120</v>
      </c>
      <c r="D44" s="110">
        <v>43874</v>
      </c>
    </row>
    <row r="45" spans="1:4" x14ac:dyDescent="0.25">
      <c r="A45" s="114">
        <v>43</v>
      </c>
      <c r="C45" s="4" t="s">
        <v>160</v>
      </c>
      <c r="D45" s="110">
        <v>43875</v>
      </c>
    </row>
    <row r="46" spans="1:4" x14ac:dyDescent="0.25">
      <c r="A46" s="114">
        <v>44</v>
      </c>
      <c r="C46" s="4" t="s">
        <v>151</v>
      </c>
      <c r="D46" s="110">
        <v>43876</v>
      </c>
    </row>
    <row r="47" spans="1:4" x14ac:dyDescent="0.25">
      <c r="A47" s="114">
        <v>45</v>
      </c>
      <c r="C47" s="4" t="s">
        <v>158</v>
      </c>
      <c r="D47" s="110">
        <v>43877</v>
      </c>
    </row>
    <row r="48" spans="1:4" x14ac:dyDescent="0.25">
      <c r="A48" s="114">
        <v>46</v>
      </c>
      <c r="C48" s="4" t="s">
        <v>121</v>
      </c>
      <c r="D48" s="110">
        <v>43878</v>
      </c>
    </row>
    <row r="49" spans="1:4" x14ac:dyDescent="0.25">
      <c r="A49" s="114">
        <v>47</v>
      </c>
      <c r="C49" s="4" t="s">
        <v>145</v>
      </c>
      <c r="D49" s="110">
        <v>43879</v>
      </c>
    </row>
    <row r="50" spans="1:4" x14ac:dyDescent="0.25">
      <c r="A50" s="114">
        <v>48</v>
      </c>
      <c r="C50" s="4" t="s">
        <v>161</v>
      </c>
      <c r="D50" s="110">
        <v>43880</v>
      </c>
    </row>
    <row r="51" spans="1:4" x14ac:dyDescent="0.25">
      <c r="A51" s="114">
        <v>49</v>
      </c>
      <c r="C51" s="4" t="s">
        <v>125</v>
      </c>
      <c r="D51" s="110">
        <v>43881</v>
      </c>
    </row>
    <row r="52" spans="1:4" x14ac:dyDescent="0.25">
      <c r="A52" s="114">
        <v>50</v>
      </c>
      <c r="D52" s="110">
        <v>43882</v>
      </c>
    </row>
    <row r="53" spans="1:4" x14ac:dyDescent="0.25">
      <c r="A53" s="114">
        <v>51</v>
      </c>
      <c r="D53" s="110">
        <v>43883</v>
      </c>
    </row>
    <row r="54" spans="1:4" x14ac:dyDescent="0.25">
      <c r="A54" s="114">
        <v>52</v>
      </c>
      <c r="D54" s="110">
        <v>43884</v>
      </c>
    </row>
    <row r="55" spans="1:4" x14ac:dyDescent="0.25">
      <c r="A55" s="114">
        <v>53</v>
      </c>
      <c r="D55" s="110">
        <v>43885</v>
      </c>
    </row>
    <row r="56" spans="1:4" x14ac:dyDescent="0.25">
      <c r="A56" s="114">
        <v>54</v>
      </c>
      <c r="D56" s="110">
        <v>43886</v>
      </c>
    </row>
    <row r="57" spans="1:4" x14ac:dyDescent="0.25">
      <c r="A57" s="114">
        <v>55</v>
      </c>
      <c r="D57" s="110">
        <v>43887</v>
      </c>
    </row>
    <row r="58" spans="1:4" x14ac:dyDescent="0.25">
      <c r="A58" s="114">
        <v>56</v>
      </c>
      <c r="D58" s="110">
        <v>43888</v>
      </c>
    </row>
    <row r="59" spans="1:4" x14ac:dyDescent="0.25">
      <c r="A59" s="114">
        <v>57</v>
      </c>
      <c r="D59" s="110">
        <v>43889</v>
      </c>
    </row>
    <row r="60" spans="1:4" x14ac:dyDescent="0.25">
      <c r="A60" s="114">
        <v>58</v>
      </c>
      <c r="D60" s="110">
        <v>43890</v>
      </c>
    </row>
    <row r="61" spans="1:4" x14ac:dyDescent="0.25">
      <c r="A61" s="114">
        <v>59</v>
      </c>
      <c r="D61" s="110">
        <v>43891</v>
      </c>
    </row>
    <row r="62" spans="1:4" x14ac:dyDescent="0.25">
      <c r="A62" s="114">
        <v>60</v>
      </c>
      <c r="D62" s="110">
        <v>43892</v>
      </c>
    </row>
    <row r="63" spans="1:4" x14ac:dyDescent="0.25">
      <c r="A63" s="114">
        <v>61</v>
      </c>
      <c r="D63" s="110">
        <v>43893</v>
      </c>
    </row>
    <row r="64" spans="1:4" x14ac:dyDescent="0.25">
      <c r="A64" s="114">
        <v>62</v>
      </c>
      <c r="D64" s="110">
        <v>43894</v>
      </c>
    </row>
    <row r="65" spans="1:4" x14ac:dyDescent="0.25">
      <c r="A65" s="114">
        <v>63</v>
      </c>
      <c r="D65" s="110">
        <v>43895</v>
      </c>
    </row>
    <row r="66" spans="1:4" x14ac:dyDescent="0.25">
      <c r="A66" s="114">
        <v>64</v>
      </c>
      <c r="D66" s="110">
        <v>43896</v>
      </c>
    </row>
    <row r="67" spans="1:4" x14ac:dyDescent="0.25">
      <c r="A67" s="114">
        <v>65</v>
      </c>
      <c r="D67" s="110">
        <v>43897</v>
      </c>
    </row>
    <row r="68" spans="1:4" x14ac:dyDescent="0.25">
      <c r="A68" s="114">
        <v>66</v>
      </c>
      <c r="D68" s="110">
        <v>43898</v>
      </c>
    </row>
    <row r="69" spans="1:4" x14ac:dyDescent="0.25">
      <c r="A69" s="114">
        <v>67</v>
      </c>
      <c r="D69" s="110">
        <v>43899</v>
      </c>
    </row>
    <row r="70" spans="1:4" x14ac:dyDescent="0.25">
      <c r="A70" s="114">
        <v>68</v>
      </c>
      <c r="D70" s="110">
        <v>43900</v>
      </c>
    </row>
    <row r="71" spans="1:4" x14ac:dyDescent="0.25">
      <c r="A71" s="114">
        <v>69</v>
      </c>
      <c r="D71" s="110">
        <v>43901</v>
      </c>
    </row>
    <row r="72" spans="1:4" x14ac:dyDescent="0.25">
      <c r="A72" s="114">
        <v>70</v>
      </c>
      <c r="D72" s="110">
        <v>43902</v>
      </c>
    </row>
    <row r="73" spans="1:4" x14ac:dyDescent="0.25">
      <c r="A73" s="114">
        <v>71</v>
      </c>
      <c r="D73" s="110">
        <v>43903</v>
      </c>
    </row>
    <row r="74" spans="1:4" x14ac:dyDescent="0.25">
      <c r="A74" s="114">
        <v>72</v>
      </c>
      <c r="D74" s="110">
        <v>43904</v>
      </c>
    </row>
    <row r="75" spans="1:4" x14ac:dyDescent="0.25">
      <c r="A75" s="114">
        <v>73</v>
      </c>
      <c r="D75" s="110">
        <v>43905</v>
      </c>
    </row>
    <row r="76" spans="1:4" x14ac:dyDescent="0.25">
      <c r="A76" s="114">
        <v>74</v>
      </c>
      <c r="D76" s="110">
        <v>43906</v>
      </c>
    </row>
    <row r="77" spans="1:4" x14ac:dyDescent="0.25">
      <c r="A77" s="114">
        <v>75</v>
      </c>
      <c r="D77" s="110">
        <v>43907</v>
      </c>
    </row>
    <row r="78" spans="1:4" x14ac:dyDescent="0.25">
      <c r="A78" s="114">
        <v>76</v>
      </c>
      <c r="D78" s="110">
        <v>43908</v>
      </c>
    </row>
    <row r="79" spans="1:4" x14ac:dyDescent="0.25">
      <c r="A79" s="114">
        <v>77</v>
      </c>
      <c r="D79" s="110">
        <v>43909</v>
      </c>
    </row>
    <row r="80" spans="1:4" x14ac:dyDescent="0.25">
      <c r="A80" s="114">
        <v>78</v>
      </c>
      <c r="D80" s="110">
        <v>43910</v>
      </c>
    </row>
    <row r="81" spans="1:4" x14ac:dyDescent="0.25">
      <c r="A81" s="114">
        <v>79</v>
      </c>
      <c r="D81" s="110">
        <v>43911</v>
      </c>
    </row>
    <row r="82" spans="1:4" x14ac:dyDescent="0.25">
      <c r="A82" s="114">
        <v>80</v>
      </c>
      <c r="D82" s="110">
        <v>43912</v>
      </c>
    </row>
    <row r="83" spans="1:4" x14ac:dyDescent="0.25">
      <c r="A83" s="114">
        <v>81</v>
      </c>
      <c r="D83" s="110">
        <v>43913</v>
      </c>
    </row>
    <row r="84" spans="1:4" x14ac:dyDescent="0.25">
      <c r="A84" s="114">
        <v>82</v>
      </c>
      <c r="D84" s="110">
        <v>43914</v>
      </c>
    </row>
    <row r="85" spans="1:4" x14ac:dyDescent="0.25">
      <c r="A85" s="114">
        <v>83</v>
      </c>
      <c r="D85" s="110">
        <v>43915</v>
      </c>
    </row>
    <row r="86" spans="1:4" x14ac:dyDescent="0.25">
      <c r="A86" s="114">
        <v>84</v>
      </c>
      <c r="D86" s="110">
        <v>43916</v>
      </c>
    </row>
    <row r="87" spans="1:4" x14ac:dyDescent="0.25">
      <c r="A87" s="114">
        <v>85</v>
      </c>
      <c r="D87" s="110">
        <v>43917</v>
      </c>
    </row>
    <row r="88" spans="1:4" x14ac:dyDescent="0.25">
      <c r="A88" s="114">
        <v>86</v>
      </c>
      <c r="D88" s="110">
        <v>43918</v>
      </c>
    </row>
    <row r="89" spans="1:4" x14ac:dyDescent="0.25">
      <c r="A89" s="114">
        <v>87</v>
      </c>
      <c r="D89" s="110">
        <v>43919</v>
      </c>
    </row>
    <row r="90" spans="1:4" x14ac:dyDescent="0.25">
      <c r="A90" s="114">
        <v>88</v>
      </c>
      <c r="D90" s="110">
        <v>43920</v>
      </c>
    </row>
    <row r="91" spans="1:4" x14ac:dyDescent="0.25">
      <c r="A91" s="114">
        <v>89</v>
      </c>
      <c r="D91" s="110">
        <v>43921</v>
      </c>
    </row>
    <row r="92" spans="1:4" x14ac:dyDescent="0.25">
      <c r="A92" s="114">
        <v>90</v>
      </c>
      <c r="D92" s="110">
        <v>43922</v>
      </c>
    </row>
    <row r="93" spans="1:4" x14ac:dyDescent="0.25">
      <c r="A93" s="114">
        <v>91</v>
      </c>
      <c r="D93" s="110">
        <v>43923</v>
      </c>
    </row>
    <row r="94" spans="1:4" x14ac:dyDescent="0.25">
      <c r="A94" s="114">
        <v>92</v>
      </c>
      <c r="D94" s="110">
        <v>43924</v>
      </c>
    </row>
    <row r="95" spans="1:4" x14ac:dyDescent="0.25">
      <c r="A95" s="114">
        <v>93</v>
      </c>
      <c r="D95" s="110">
        <v>43925</v>
      </c>
    </row>
    <row r="96" spans="1:4" x14ac:dyDescent="0.25">
      <c r="A96" s="114">
        <v>94</v>
      </c>
      <c r="D96" s="110">
        <v>43926</v>
      </c>
    </row>
    <row r="97" spans="1:4" x14ac:dyDescent="0.25">
      <c r="A97" s="114">
        <v>95</v>
      </c>
      <c r="D97" s="110">
        <v>43927</v>
      </c>
    </row>
    <row r="98" spans="1:4" x14ac:dyDescent="0.25">
      <c r="A98" s="114">
        <v>96</v>
      </c>
      <c r="D98" s="110">
        <v>43928</v>
      </c>
    </row>
    <row r="99" spans="1:4" x14ac:dyDescent="0.25">
      <c r="A99" s="114">
        <v>97</v>
      </c>
      <c r="D99" s="110">
        <v>43929</v>
      </c>
    </row>
    <row r="100" spans="1:4" x14ac:dyDescent="0.25">
      <c r="A100" s="114">
        <v>98</v>
      </c>
      <c r="D100" s="110">
        <v>43930</v>
      </c>
    </row>
    <row r="101" spans="1:4" x14ac:dyDescent="0.25">
      <c r="A101" s="114">
        <v>99</v>
      </c>
      <c r="D101" s="110">
        <v>43931</v>
      </c>
    </row>
    <row r="102" spans="1:4" x14ac:dyDescent="0.25">
      <c r="A102" s="114">
        <v>100</v>
      </c>
      <c r="D102" s="110">
        <v>43932</v>
      </c>
    </row>
    <row r="103" spans="1:4" x14ac:dyDescent="0.25">
      <c r="A103" s="114">
        <v>101</v>
      </c>
      <c r="D103" s="110">
        <v>43933</v>
      </c>
    </row>
    <row r="104" spans="1:4" x14ac:dyDescent="0.25">
      <c r="A104" s="114">
        <v>102</v>
      </c>
      <c r="D104" s="110">
        <v>43934</v>
      </c>
    </row>
    <row r="105" spans="1:4" x14ac:dyDescent="0.25">
      <c r="A105" s="114">
        <v>103</v>
      </c>
      <c r="D105" s="110">
        <v>43935</v>
      </c>
    </row>
    <row r="106" spans="1:4" x14ac:dyDescent="0.25">
      <c r="A106" s="114">
        <v>104</v>
      </c>
      <c r="D106" s="110">
        <v>43936</v>
      </c>
    </row>
    <row r="107" spans="1:4" x14ac:dyDescent="0.25">
      <c r="A107" s="114">
        <v>105</v>
      </c>
      <c r="D107" s="110">
        <v>43937</v>
      </c>
    </row>
    <row r="108" spans="1:4" x14ac:dyDescent="0.25">
      <c r="A108" s="114">
        <v>106</v>
      </c>
      <c r="D108" s="110">
        <v>43938</v>
      </c>
    </row>
    <row r="109" spans="1:4" x14ac:dyDescent="0.25">
      <c r="A109" s="114">
        <v>107</v>
      </c>
      <c r="D109" s="110">
        <v>43939</v>
      </c>
    </row>
    <row r="110" spans="1:4" x14ac:dyDescent="0.25">
      <c r="A110" s="114">
        <v>108</v>
      </c>
      <c r="D110" s="110">
        <v>43940</v>
      </c>
    </row>
    <row r="111" spans="1:4" x14ac:dyDescent="0.25">
      <c r="A111" s="114">
        <v>109</v>
      </c>
      <c r="D111" s="110">
        <v>43941</v>
      </c>
    </row>
    <row r="112" spans="1:4" x14ac:dyDescent="0.25">
      <c r="A112" s="114">
        <v>110</v>
      </c>
      <c r="D112" s="110">
        <v>43942</v>
      </c>
    </row>
    <row r="113" spans="1:4" x14ac:dyDescent="0.25">
      <c r="A113" s="114">
        <v>111</v>
      </c>
      <c r="D113" s="110">
        <v>43943</v>
      </c>
    </row>
    <row r="114" spans="1:4" x14ac:dyDescent="0.25">
      <c r="A114" s="114">
        <v>112</v>
      </c>
      <c r="D114" s="110">
        <v>43944</v>
      </c>
    </row>
    <row r="115" spans="1:4" x14ac:dyDescent="0.25">
      <c r="A115" s="114">
        <v>113</v>
      </c>
      <c r="D115" s="110">
        <v>43945</v>
      </c>
    </row>
    <row r="116" spans="1:4" x14ac:dyDescent="0.25">
      <c r="A116" s="114">
        <v>114</v>
      </c>
      <c r="D116" s="110">
        <v>43946</v>
      </c>
    </row>
    <row r="117" spans="1:4" x14ac:dyDescent="0.25">
      <c r="A117" s="114">
        <v>115</v>
      </c>
      <c r="D117" s="110">
        <v>43947</v>
      </c>
    </row>
    <row r="118" spans="1:4" x14ac:dyDescent="0.25">
      <c r="A118" s="114">
        <v>116</v>
      </c>
      <c r="D118" s="110">
        <v>43948</v>
      </c>
    </row>
    <row r="119" spans="1:4" x14ac:dyDescent="0.25">
      <c r="A119" s="114">
        <v>117</v>
      </c>
      <c r="D119" s="110">
        <v>43949</v>
      </c>
    </row>
    <row r="120" spans="1:4" x14ac:dyDescent="0.25">
      <c r="A120" s="114">
        <v>118</v>
      </c>
      <c r="D120" s="110">
        <v>43950</v>
      </c>
    </row>
    <row r="121" spans="1:4" x14ac:dyDescent="0.25">
      <c r="A121" s="114">
        <v>119</v>
      </c>
      <c r="D121" s="110">
        <v>43951</v>
      </c>
    </row>
    <row r="122" spans="1:4" x14ac:dyDescent="0.25">
      <c r="A122" s="114">
        <v>120</v>
      </c>
      <c r="D122" s="110">
        <v>43952</v>
      </c>
    </row>
    <row r="123" spans="1:4" x14ac:dyDescent="0.25">
      <c r="A123" s="114">
        <v>121</v>
      </c>
      <c r="D123" s="110">
        <v>43953</v>
      </c>
    </row>
    <row r="124" spans="1:4" x14ac:dyDescent="0.25">
      <c r="A124" s="114">
        <v>122</v>
      </c>
      <c r="D124" s="110">
        <v>43954</v>
      </c>
    </row>
    <row r="125" spans="1:4" x14ac:dyDescent="0.25">
      <c r="A125" s="114">
        <v>123</v>
      </c>
      <c r="D125" s="110">
        <v>43955</v>
      </c>
    </row>
    <row r="126" spans="1:4" x14ac:dyDescent="0.25">
      <c r="A126" s="114">
        <v>124</v>
      </c>
      <c r="D126" s="110">
        <v>43956</v>
      </c>
    </row>
    <row r="127" spans="1:4" x14ac:dyDescent="0.25">
      <c r="A127" s="114">
        <v>125</v>
      </c>
      <c r="D127" s="110">
        <v>43957</v>
      </c>
    </row>
    <row r="128" spans="1:4" x14ac:dyDescent="0.25">
      <c r="A128" s="114">
        <v>126</v>
      </c>
      <c r="D128" s="110">
        <v>43958</v>
      </c>
    </row>
    <row r="129" spans="1:4" x14ac:dyDescent="0.25">
      <c r="A129" s="114">
        <v>127</v>
      </c>
      <c r="D129" s="110">
        <v>43959</v>
      </c>
    </row>
    <row r="130" spans="1:4" x14ac:dyDescent="0.25">
      <c r="A130" s="114">
        <v>128</v>
      </c>
      <c r="D130" s="110">
        <v>43960</v>
      </c>
    </row>
    <row r="131" spans="1:4" x14ac:dyDescent="0.25">
      <c r="A131" s="114">
        <v>129</v>
      </c>
      <c r="D131" s="110">
        <v>43961</v>
      </c>
    </row>
    <row r="132" spans="1:4" x14ac:dyDescent="0.25">
      <c r="A132" s="114">
        <v>130</v>
      </c>
      <c r="D132" s="110">
        <v>43962</v>
      </c>
    </row>
    <row r="133" spans="1:4" x14ac:dyDescent="0.25">
      <c r="A133" s="114">
        <v>131</v>
      </c>
      <c r="D133" s="110">
        <v>43963</v>
      </c>
    </row>
    <row r="134" spans="1:4" x14ac:dyDescent="0.25">
      <c r="A134" s="114">
        <v>132</v>
      </c>
      <c r="D134" s="110">
        <v>43964</v>
      </c>
    </row>
    <row r="135" spans="1:4" x14ac:dyDescent="0.25">
      <c r="A135" s="114">
        <v>133</v>
      </c>
      <c r="D135" s="110">
        <v>43965</v>
      </c>
    </row>
    <row r="136" spans="1:4" x14ac:dyDescent="0.25">
      <c r="A136" s="114">
        <v>134</v>
      </c>
      <c r="D136" s="110">
        <v>43966</v>
      </c>
    </row>
    <row r="137" spans="1:4" x14ac:dyDescent="0.25">
      <c r="A137" s="114">
        <v>135</v>
      </c>
      <c r="D137" s="110">
        <v>43967</v>
      </c>
    </row>
    <row r="138" spans="1:4" x14ac:dyDescent="0.25">
      <c r="A138" s="114">
        <v>136</v>
      </c>
      <c r="D138" s="110">
        <v>43968</v>
      </c>
    </row>
    <row r="139" spans="1:4" x14ac:dyDescent="0.25">
      <c r="A139" s="114">
        <v>137</v>
      </c>
      <c r="D139" s="110">
        <v>43969</v>
      </c>
    </row>
    <row r="140" spans="1:4" x14ac:dyDescent="0.25">
      <c r="A140" s="114">
        <v>138</v>
      </c>
      <c r="D140" s="110">
        <v>43970</v>
      </c>
    </row>
    <row r="141" spans="1:4" x14ac:dyDescent="0.25">
      <c r="A141" s="114">
        <v>139</v>
      </c>
      <c r="D141" s="110">
        <v>43971</v>
      </c>
    </row>
    <row r="142" spans="1:4" x14ac:dyDescent="0.25">
      <c r="A142" s="114">
        <v>140</v>
      </c>
      <c r="D142" s="110">
        <v>43972</v>
      </c>
    </row>
    <row r="143" spans="1:4" x14ac:dyDescent="0.25">
      <c r="A143" s="114">
        <v>141</v>
      </c>
      <c r="D143" s="110">
        <v>43973</v>
      </c>
    </row>
    <row r="144" spans="1:4" x14ac:dyDescent="0.25">
      <c r="A144" s="114">
        <v>142</v>
      </c>
      <c r="D144" s="110">
        <v>43974</v>
      </c>
    </row>
    <row r="145" spans="1:4" x14ac:dyDescent="0.25">
      <c r="A145" s="114">
        <v>143</v>
      </c>
      <c r="D145" s="110">
        <v>43975</v>
      </c>
    </row>
    <row r="146" spans="1:4" x14ac:dyDescent="0.25">
      <c r="A146" s="114">
        <v>144</v>
      </c>
      <c r="D146" s="110">
        <v>43976</v>
      </c>
    </row>
    <row r="147" spans="1:4" x14ac:dyDescent="0.25">
      <c r="A147" s="114">
        <v>145</v>
      </c>
      <c r="D147" s="110">
        <v>43977</v>
      </c>
    </row>
    <row r="148" spans="1:4" x14ac:dyDescent="0.25">
      <c r="A148" s="114">
        <v>146</v>
      </c>
      <c r="D148" s="110">
        <v>43978</v>
      </c>
    </row>
    <row r="149" spans="1:4" x14ac:dyDescent="0.25">
      <c r="A149" s="114">
        <v>147</v>
      </c>
      <c r="D149" s="110">
        <v>43979</v>
      </c>
    </row>
    <row r="150" spans="1:4" x14ac:dyDescent="0.25">
      <c r="A150" s="114">
        <v>148</v>
      </c>
      <c r="D150" s="110">
        <v>43980</v>
      </c>
    </row>
    <row r="151" spans="1:4" x14ac:dyDescent="0.25">
      <c r="A151" s="114">
        <v>149</v>
      </c>
      <c r="D151" s="110">
        <v>43981</v>
      </c>
    </row>
    <row r="152" spans="1:4" x14ac:dyDescent="0.25">
      <c r="A152" s="114">
        <v>150</v>
      </c>
      <c r="D152" s="110">
        <v>43982</v>
      </c>
    </row>
    <row r="153" spans="1:4" x14ac:dyDescent="0.25">
      <c r="A153" s="114">
        <v>151</v>
      </c>
      <c r="D153" s="110">
        <v>43983</v>
      </c>
    </row>
    <row r="154" spans="1:4" x14ac:dyDescent="0.25">
      <c r="A154" s="114">
        <v>152</v>
      </c>
      <c r="D154" s="110">
        <v>43984</v>
      </c>
    </row>
    <row r="155" spans="1:4" x14ac:dyDescent="0.25">
      <c r="A155" s="114">
        <v>153</v>
      </c>
      <c r="D155" s="110">
        <v>43985</v>
      </c>
    </row>
    <row r="156" spans="1:4" x14ac:dyDescent="0.25">
      <c r="A156" s="114">
        <v>154</v>
      </c>
      <c r="D156" s="110">
        <v>43986</v>
      </c>
    </row>
    <row r="157" spans="1:4" x14ac:dyDescent="0.25">
      <c r="A157" s="114">
        <v>155</v>
      </c>
      <c r="D157" s="110">
        <v>43987</v>
      </c>
    </row>
    <row r="158" spans="1:4" x14ac:dyDescent="0.25">
      <c r="A158" s="114">
        <v>156</v>
      </c>
      <c r="D158" s="110">
        <v>43988</v>
      </c>
    </row>
    <row r="159" spans="1:4" x14ac:dyDescent="0.25">
      <c r="A159" s="114">
        <v>157</v>
      </c>
      <c r="D159" s="110">
        <v>43989</v>
      </c>
    </row>
    <row r="160" spans="1:4" x14ac:dyDescent="0.25">
      <c r="A160" s="114">
        <v>158</v>
      </c>
      <c r="D160" s="110">
        <v>43990</v>
      </c>
    </row>
    <row r="161" spans="1:4" x14ac:dyDescent="0.25">
      <c r="A161" s="114">
        <v>159</v>
      </c>
      <c r="D161" s="110">
        <v>43991</v>
      </c>
    </row>
    <row r="162" spans="1:4" x14ac:dyDescent="0.25">
      <c r="A162" s="114">
        <v>160</v>
      </c>
      <c r="D162" s="110">
        <v>43992</v>
      </c>
    </row>
    <row r="163" spans="1:4" x14ac:dyDescent="0.25">
      <c r="A163" s="114">
        <v>161</v>
      </c>
      <c r="D163" s="110">
        <v>43993</v>
      </c>
    </row>
    <row r="164" spans="1:4" x14ac:dyDescent="0.25">
      <c r="A164" s="114">
        <v>162</v>
      </c>
      <c r="D164" s="110">
        <v>43994</v>
      </c>
    </row>
    <row r="165" spans="1:4" x14ac:dyDescent="0.25">
      <c r="A165" s="114">
        <v>163</v>
      </c>
      <c r="D165" s="110">
        <v>43995</v>
      </c>
    </row>
    <row r="166" spans="1:4" x14ac:dyDescent="0.25">
      <c r="A166" s="114">
        <v>164</v>
      </c>
      <c r="D166" s="110">
        <v>43996</v>
      </c>
    </row>
    <row r="167" spans="1:4" x14ac:dyDescent="0.25">
      <c r="A167" s="114">
        <v>165</v>
      </c>
      <c r="D167" s="110">
        <v>43997</v>
      </c>
    </row>
    <row r="168" spans="1:4" x14ac:dyDescent="0.25">
      <c r="A168" s="114">
        <v>166</v>
      </c>
      <c r="D168" s="110">
        <v>43998</v>
      </c>
    </row>
    <row r="169" spans="1:4" x14ac:dyDescent="0.25">
      <c r="A169" s="114">
        <v>167</v>
      </c>
      <c r="D169" s="110">
        <v>43999</v>
      </c>
    </row>
    <row r="170" spans="1:4" x14ac:dyDescent="0.25">
      <c r="A170" s="114">
        <v>168</v>
      </c>
      <c r="D170" s="110">
        <v>44000</v>
      </c>
    </row>
    <row r="171" spans="1:4" x14ac:dyDescent="0.25">
      <c r="A171" s="114">
        <v>169</v>
      </c>
      <c r="D171" s="110">
        <v>44001</v>
      </c>
    </row>
    <row r="172" spans="1:4" x14ac:dyDescent="0.25">
      <c r="A172" s="114">
        <v>170</v>
      </c>
      <c r="D172" s="110">
        <v>44002</v>
      </c>
    </row>
    <row r="173" spans="1:4" x14ac:dyDescent="0.25">
      <c r="A173" s="114">
        <v>171</v>
      </c>
      <c r="D173" s="110">
        <v>44003</v>
      </c>
    </row>
    <row r="174" spans="1:4" x14ac:dyDescent="0.25">
      <c r="A174" s="114">
        <v>172</v>
      </c>
      <c r="D174" s="110">
        <v>44004</v>
      </c>
    </row>
    <row r="175" spans="1:4" x14ac:dyDescent="0.25">
      <c r="A175" s="114">
        <v>173</v>
      </c>
      <c r="D175" s="110">
        <v>44005</v>
      </c>
    </row>
    <row r="176" spans="1:4" x14ac:dyDescent="0.25">
      <c r="A176" s="114">
        <v>174</v>
      </c>
      <c r="D176" s="110">
        <v>44006</v>
      </c>
    </row>
    <row r="177" spans="1:4" x14ac:dyDescent="0.25">
      <c r="A177" s="114">
        <v>175</v>
      </c>
      <c r="D177" s="110">
        <v>44007</v>
      </c>
    </row>
    <row r="178" spans="1:4" x14ac:dyDescent="0.25">
      <c r="A178" s="114">
        <v>176</v>
      </c>
      <c r="D178" s="110">
        <v>44008</v>
      </c>
    </row>
    <row r="179" spans="1:4" x14ac:dyDescent="0.25">
      <c r="A179" s="114">
        <v>177</v>
      </c>
      <c r="D179" s="110">
        <v>44009</v>
      </c>
    </row>
    <row r="180" spans="1:4" x14ac:dyDescent="0.25">
      <c r="A180" s="114">
        <v>178</v>
      </c>
      <c r="D180" s="110">
        <v>44010</v>
      </c>
    </row>
    <row r="181" spans="1:4" x14ac:dyDescent="0.25">
      <c r="A181" s="114">
        <v>179</v>
      </c>
      <c r="D181" s="110">
        <v>44011</v>
      </c>
    </row>
    <row r="182" spans="1:4" x14ac:dyDescent="0.25">
      <c r="A182" s="114">
        <v>180</v>
      </c>
      <c r="D182" s="110">
        <v>44012</v>
      </c>
    </row>
    <row r="183" spans="1:4" x14ac:dyDescent="0.25">
      <c r="A183" s="114">
        <v>181</v>
      </c>
      <c r="D183" s="110">
        <v>44013</v>
      </c>
    </row>
    <row r="184" spans="1:4" x14ac:dyDescent="0.25">
      <c r="A184" s="114">
        <v>182</v>
      </c>
      <c r="D184" s="110">
        <v>44014</v>
      </c>
    </row>
    <row r="185" spans="1:4" x14ac:dyDescent="0.25">
      <c r="A185" s="114">
        <v>183</v>
      </c>
      <c r="D185" s="110">
        <v>44015</v>
      </c>
    </row>
    <row r="186" spans="1:4" x14ac:dyDescent="0.25">
      <c r="A186" s="114">
        <v>184</v>
      </c>
      <c r="D186" s="110">
        <v>44016</v>
      </c>
    </row>
    <row r="187" spans="1:4" x14ac:dyDescent="0.25">
      <c r="A187" s="114">
        <v>185</v>
      </c>
      <c r="D187" s="110">
        <v>44017</v>
      </c>
    </row>
    <row r="188" spans="1:4" x14ac:dyDescent="0.25">
      <c r="A188" s="114">
        <v>186</v>
      </c>
      <c r="D188" s="110">
        <v>44018</v>
      </c>
    </row>
    <row r="189" spans="1:4" x14ac:dyDescent="0.25">
      <c r="A189" s="114">
        <v>187</v>
      </c>
      <c r="D189" s="110">
        <v>44019</v>
      </c>
    </row>
    <row r="190" spans="1:4" x14ac:dyDescent="0.25">
      <c r="A190" s="114">
        <v>188</v>
      </c>
      <c r="D190" s="110">
        <v>44020</v>
      </c>
    </row>
    <row r="191" spans="1:4" x14ac:dyDescent="0.25">
      <c r="A191" s="114">
        <v>189</v>
      </c>
      <c r="D191" s="110">
        <v>44021</v>
      </c>
    </row>
    <row r="192" spans="1:4" x14ac:dyDescent="0.25">
      <c r="A192" s="114">
        <v>190</v>
      </c>
      <c r="D192" s="110">
        <v>44022</v>
      </c>
    </row>
    <row r="193" spans="1:4" x14ac:dyDescent="0.25">
      <c r="A193" s="114">
        <v>191</v>
      </c>
      <c r="D193" s="110">
        <v>44023</v>
      </c>
    </row>
    <row r="194" spans="1:4" x14ac:dyDescent="0.25">
      <c r="A194" s="114">
        <v>192</v>
      </c>
      <c r="D194" s="110">
        <v>44024</v>
      </c>
    </row>
    <row r="195" spans="1:4" x14ac:dyDescent="0.25">
      <c r="A195" s="114">
        <v>193</v>
      </c>
      <c r="D195" s="110">
        <v>44025</v>
      </c>
    </row>
    <row r="196" spans="1:4" x14ac:dyDescent="0.25">
      <c r="A196" s="114">
        <v>194</v>
      </c>
      <c r="D196" s="110">
        <v>44026</v>
      </c>
    </row>
    <row r="197" spans="1:4" x14ac:dyDescent="0.25">
      <c r="A197" s="114">
        <v>195</v>
      </c>
      <c r="D197" s="110">
        <v>44027</v>
      </c>
    </row>
    <row r="198" spans="1:4" x14ac:dyDescent="0.25">
      <c r="A198" s="114">
        <v>196</v>
      </c>
      <c r="D198" s="110">
        <v>44028</v>
      </c>
    </row>
    <row r="199" spans="1:4" x14ac:dyDescent="0.25">
      <c r="A199" s="114">
        <v>197</v>
      </c>
      <c r="D199" s="110">
        <v>44029</v>
      </c>
    </row>
    <row r="200" spans="1:4" x14ac:dyDescent="0.25">
      <c r="A200" s="114">
        <v>198</v>
      </c>
      <c r="D200" s="110">
        <v>44030</v>
      </c>
    </row>
    <row r="201" spans="1:4" x14ac:dyDescent="0.25">
      <c r="A201" s="114">
        <v>199</v>
      </c>
      <c r="D201" s="110">
        <v>44031</v>
      </c>
    </row>
    <row r="202" spans="1:4" x14ac:dyDescent="0.25">
      <c r="A202" s="114">
        <v>200</v>
      </c>
      <c r="D202" s="110">
        <v>44032</v>
      </c>
    </row>
    <row r="203" spans="1:4" x14ac:dyDescent="0.25">
      <c r="A203" s="114">
        <v>201</v>
      </c>
      <c r="D203" s="110">
        <v>44033</v>
      </c>
    </row>
    <row r="204" spans="1:4" x14ac:dyDescent="0.25">
      <c r="A204" s="114">
        <v>202</v>
      </c>
      <c r="D204" s="110">
        <v>44034</v>
      </c>
    </row>
    <row r="205" spans="1:4" x14ac:dyDescent="0.25">
      <c r="A205" s="114">
        <v>203</v>
      </c>
      <c r="D205" s="110">
        <v>44035</v>
      </c>
    </row>
    <row r="206" spans="1:4" x14ac:dyDescent="0.25">
      <c r="A206" s="114">
        <v>204</v>
      </c>
      <c r="D206" s="110">
        <v>44036</v>
      </c>
    </row>
    <row r="207" spans="1:4" x14ac:dyDescent="0.25">
      <c r="A207" s="114">
        <v>205</v>
      </c>
      <c r="D207" s="110">
        <v>44037</v>
      </c>
    </row>
    <row r="208" spans="1:4" x14ac:dyDescent="0.25">
      <c r="A208" s="114">
        <v>206</v>
      </c>
      <c r="D208" s="110">
        <v>44038</v>
      </c>
    </row>
    <row r="209" spans="1:4" x14ac:dyDescent="0.25">
      <c r="A209" s="114">
        <v>207</v>
      </c>
      <c r="D209" s="110">
        <v>44039</v>
      </c>
    </row>
    <row r="210" spans="1:4" x14ac:dyDescent="0.25">
      <c r="A210" s="114">
        <v>208</v>
      </c>
      <c r="D210" s="110">
        <v>44040</v>
      </c>
    </row>
    <row r="211" spans="1:4" x14ac:dyDescent="0.25">
      <c r="A211" s="114">
        <v>209</v>
      </c>
      <c r="D211" s="110">
        <v>44041</v>
      </c>
    </row>
    <row r="212" spans="1:4" x14ac:dyDescent="0.25">
      <c r="A212" s="114">
        <v>210</v>
      </c>
      <c r="D212" s="110">
        <v>44042</v>
      </c>
    </row>
    <row r="213" spans="1:4" x14ac:dyDescent="0.25">
      <c r="A213" s="114">
        <v>211</v>
      </c>
      <c r="D213" s="110">
        <v>44043</v>
      </c>
    </row>
    <row r="214" spans="1:4" x14ac:dyDescent="0.25">
      <c r="A214" s="114">
        <v>212</v>
      </c>
      <c r="D214" s="110">
        <v>44044</v>
      </c>
    </row>
    <row r="215" spans="1:4" x14ac:dyDescent="0.25">
      <c r="A215" s="114">
        <v>213</v>
      </c>
      <c r="D215" s="110">
        <v>44045</v>
      </c>
    </row>
    <row r="216" spans="1:4" x14ac:dyDescent="0.25">
      <c r="A216" s="114">
        <v>214</v>
      </c>
      <c r="D216" s="110">
        <v>44046</v>
      </c>
    </row>
    <row r="217" spans="1:4" x14ac:dyDescent="0.25">
      <c r="A217" s="114">
        <v>215</v>
      </c>
      <c r="D217" s="110">
        <v>44047</v>
      </c>
    </row>
    <row r="218" spans="1:4" x14ac:dyDescent="0.25">
      <c r="A218" s="114">
        <v>216</v>
      </c>
      <c r="D218" s="110">
        <v>44048</v>
      </c>
    </row>
    <row r="219" spans="1:4" x14ac:dyDescent="0.25">
      <c r="A219" s="114">
        <v>217</v>
      </c>
      <c r="D219" s="110">
        <v>44049</v>
      </c>
    </row>
    <row r="220" spans="1:4" x14ac:dyDescent="0.25">
      <c r="A220" s="114">
        <v>218</v>
      </c>
      <c r="D220" s="110">
        <v>44050</v>
      </c>
    </row>
    <row r="221" spans="1:4" x14ac:dyDescent="0.25">
      <c r="A221" s="114">
        <v>219</v>
      </c>
      <c r="D221" s="110">
        <v>44051</v>
      </c>
    </row>
    <row r="222" spans="1:4" x14ac:dyDescent="0.25">
      <c r="A222" s="114">
        <v>220</v>
      </c>
      <c r="D222" s="110">
        <v>44052</v>
      </c>
    </row>
    <row r="223" spans="1:4" x14ac:dyDescent="0.25">
      <c r="A223" s="114">
        <v>221</v>
      </c>
      <c r="D223" s="110">
        <v>44053</v>
      </c>
    </row>
    <row r="224" spans="1:4" x14ac:dyDescent="0.25">
      <c r="A224" s="114">
        <v>222</v>
      </c>
      <c r="D224" s="110">
        <v>44054</v>
      </c>
    </row>
    <row r="225" spans="1:4" x14ac:dyDescent="0.25">
      <c r="A225" s="114">
        <v>223</v>
      </c>
      <c r="D225" s="110">
        <v>44055</v>
      </c>
    </row>
    <row r="226" spans="1:4" x14ac:dyDescent="0.25">
      <c r="A226" s="114">
        <v>224</v>
      </c>
      <c r="D226" s="110">
        <v>44056</v>
      </c>
    </row>
    <row r="227" spans="1:4" x14ac:dyDescent="0.25">
      <c r="A227" s="114">
        <v>225</v>
      </c>
      <c r="D227" s="110">
        <v>44057</v>
      </c>
    </row>
    <row r="228" spans="1:4" x14ac:dyDescent="0.25">
      <c r="A228" s="114">
        <v>226</v>
      </c>
      <c r="D228" s="110">
        <v>44058</v>
      </c>
    </row>
    <row r="229" spans="1:4" x14ac:dyDescent="0.25">
      <c r="A229" s="114">
        <v>227</v>
      </c>
      <c r="D229" s="110">
        <v>44059</v>
      </c>
    </row>
    <row r="230" spans="1:4" x14ac:dyDescent="0.25">
      <c r="A230" s="114">
        <v>228</v>
      </c>
      <c r="D230" s="110">
        <v>44060</v>
      </c>
    </row>
    <row r="231" spans="1:4" x14ac:dyDescent="0.25">
      <c r="A231" s="114">
        <v>229</v>
      </c>
      <c r="D231" s="110">
        <v>44061</v>
      </c>
    </row>
    <row r="232" spans="1:4" x14ac:dyDescent="0.25">
      <c r="A232" s="114">
        <v>230</v>
      </c>
      <c r="D232" s="110">
        <v>44062</v>
      </c>
    </row>
    <row r="233" spans="1:4" x14ac:dyDescent="0.25">
      <c r="A233" s="114">
        <v>231</v>
      </c>
      <c r="D233" s="110">
        <v>44063</v>
      </c>
    </row>
    <row r="234" spans="1:4" x14ac:dyDescent="0.25">
      <c r="A234" s="114">
        <v>232</v>
      </c>
      <c r="D234" s="110">
        <v>44064</v>
      </c>
    </row>
    <row r="235" spans="1:4" x14ac:dyDescent="0.25">
      <c r="A235" s="114">
        <v>233</v>
      </c>
      <c r="D235" s="110">
        <v>44065</v>
      </c>
    </row>
    <row r="236" spans="1:4" x14ac:dyDescent="0.25">
      <c r="A236" s="114">
        <v>234</v>
      </c>
      <c r="D236" s="110">
        <v>44066</v>
      </c>
    </row>
    <row r="237" spans="1:4" x14ac:dyDescent="0.25">
      <c r="A237" s="114">
        <v>235</v>
      </c>
      <c r="D237" s="110">
        <v>44067</v>
      </c>
    </row>
    <row r="238" spans="1:4" x14ac:dyDescent="0.25">
      <c r="A238" s="114">
        <v>236</v>
      </c>
      <c r="D238" s="110">
        <v>44068</v>
      </c>
    </row>
    <row r="239" spans="1:4" x14ac:dyDescent="0.25">
      <c r="A239" s="114">
        <v>237</v>
      </c>
      <c r="D239" s="110">
        <v>44069</v>
      </c>
    </row>
    <row r="240" spans="1:4" x14ac:dyDescent="0.25">
      <c r="A240" s="114">
        <v>238</v>
      </c>
      <c r="D240" s="110">
        <v>44070</v>
      </c>
    </row>
    <row r="241" spans="1:4" x14ac:dyDescent="0.25">
      <c r="A241" s="114">
        <v>239</v>
      </c>
      <c r="D241" s="110">
        <v>44071</v>
      </c>
    </row>
    <row r="242" spans="1:4" x14ac:dyDescent="0.25">
      <c r="A242" s="114">
        <v>240</v>
      </c>
      <c r="D242" s="110">
        <v>44072</v>
      </c>
    </row>
    <row r="243" spans="1:4" x14ac:dyDescent="0.25">
      <c r="A243" s="114">
        <v>241</v>
      </c>
      <c r="D243" s="110">
        <v>44073</v>
      </c>
    </row>
    <row r="244" spans="1:4" x14ac:dyDescent="0.25">
      <c r="A244" s="114">
        <v>242</v>
      </c>
      <c r="D244" s="110">
        <v>44074</v>
      </c>
    </row>
    <row r="245" spans="1:4" x14ac:dyDescent="0.25">
      <c r="A245" s="114">
        <v>243</v>
      </c>
      <c r="D245" s="110">
        <v>44075</v>
      </c>
    </row>
    <row r="246" spans="1:4" x14ac:dyDescent="0.25">
      <c r="A246" s="114">
        <v>244</v>
      </c>
      <c r="D246" s="110">
        <v>44076</v>
      </c>
    </row>
    <row r="247" spans="1:4" x14ac:dyDescent="0.25">
      <c r="A247" s="114">
        <v>245</v>
      </c>
      <c r="D247" s="110">
        <v>44077</v>
      </c>
    </row>
    <row r="248" spans="1:4" x14ac:dyDescent="0.25">
      <c r="A248" s="114">
        <v>246</v>
      </c>
      <c r="D248" s="110">
        <v>44078</v>
      </c>
    </row>
    <row r="249" spans="1:4" x14ac:dyDescent="0.25">
      <c r="A249" s="114">
        <v>247</v>
      </c>
      <c r="D249" s="110">
        <v>44079</v>
      </c>
    </row>
    <row r="250" spans="1:4" x14ac:dyDescent="0.25">
      <c r="A250" s="114">
        <v>248</v>
      </c>
      <c r="D250" s="110">
        <v>44080</v>
      </c>
    </row>
    <row r="251" spans="1:4" x14ac:dyDescent="0.25">
      <c r="A251" s="114">
        <v>249</v>
      </c>
      <c r="D251" s="110">
        <v>44081</v>
      </c>
    </row>
    <row r="252" spans="1:4" x14ac:dyDescent="0.25">
      <c r="A252" s="114">
        <v>250</v>
      </c>
      <c r="D252" s="110">
        <v>44082</v>
      </c>
    </row>
    <row r="253" spans="1:4" x14ac:dyDescent="0.25">
      <c r="A253" s="114">
        <v>251</v>
      </c>
      <c r="D253" s="110">
        <v>44083</v>
      </c>
    </row>
    <row r="254" spans="1:4" x14ac:dyDescent="0.25">
      <c r="A254" s="114">
        <v>252</v>
      </c>
      <c r="D254" s="110">
        <v>44084</v>
      </c>
    </row>
    <row r="255" spans="1:4" x14ac:dyDescent="0.25">
      <c r="A255" s="114">
        <v>253</v>
      </c>
      <c r="D255" s="110">
        <v>44085</v>
      </c>
    </row>
    <row r="256" spans="1:4" x14ac:dyDescent="0.25">
      <c r="A256" s="114">
        <v>254</v>
      </c>
      <c r="D256" s="110">
        <v>44086</v>
      </c>
    </row>
    <row r="257" spans="1:4" x14ac:dyDescent="0.25">
      <c r="A257" s="114">
        <v>255</v>
      </c>
      <c r="D257" s="110">
        <v>44087</v>
      </c>
    </row>
    <row r="258" spans="1:4" x14ac:dyDescent="0.25">
      <c r="A258" s="114">
        <v>256</v>
      </c>
      <c r="D258" s="110">
        <v>44088</v>
      </c>
    </row>
    <row r="259" spans="1:4" x14ac:dyDescent="0.25">
      <c r="A259" s="114">
        <v>257</v>
      </c>
      <c r="D259" s="110">
        <v>44089</v>
      </c>
    </row>
    <row r="260" spans="1:4" x14ac:dyDescent="0.25">
      <c r="A260" s="114">
        <v>258</v>
      </c>
      <c r="D260" s="110">
        <v>44090</v>
      </c>
    </row>
    <row r="261" spans="1:4" x14ac:dyDescent="0.25">
      <c r="A261" s="114">
        <v>259</v>
      </c>
      <c r="D261" s="110">
        <v>44091</v>
      </c>
    </row>
    <row r="262" spans="1:4" x14ac:dyDescent="0.25">
      <c r="A262" s="114">
        <v>260</v>
      </c>
      <c r="D262" s="110">
        <v>44092</v>
      </c>
    </row>
    <row r="263" spans="1:4" x14ac:dyDescent="0.25">
      <c r="A263" s="114">
        <v>261</v>
      </c>
      <c r="D263" s="110">
        <v>44093</v>
      </c>
    </row>
    <row r="264" spans="1:4" x14ac:dyDescent="0.25">
      <c r="A264" s="114">
        <v>262</v>
      </c>
      <c r="D264" s="110">
        <v>44094</v>
      </c>
    </row>
    <row r="265" spans="1:4" x14ac:dyDescent="0.25">
      <c r="A265" s="114">
        <v>263</v>
      </c>
      <c r="D265" s="110">
        <v>44095</v>
      </c>
    </row>
    <row r="266" spans="1:4" x14ac:dyDescent="0.25">
      <c r="A266" s="114">
        <v>264</v>
      </c>
      <c r="D266" s="110">
        <v>44096</v>
      </c>
    </row>
    <row r="267" spans="1:4" x14ac:dyDescent="0.25">
      <c r="A267" s="114">
        <v>265</v>
      </c>
      <c r="D267" s="110">
        <v>44097</v>
      </c>
    </row>
    <row r="268" spans="1:4" x14ac:dyDescent="0.25">
      <c r="A268" s="114">
        <v>266</v>
      </c>
      <c r="D268" s="110">
        <v>44098</v>
      </c>
    </row>
    <row r="269" spans="1:4" x14ac:dyDescent="0.25">
      <c r="A269" s="114">
        <v>267</v>
      </c>
      <c r="D269" s="110">
        <v>44099</v>
      </c>
    </row>
    <row r="270" spans="1:4" x14ac:dyDescent="0.25">
      <c r="A270" s="114">
        <v>268</v>
      </c>
      <c r="D270" s="110">
        <v>44100</v>
      </c>
    </row>
    <row r="271" spans="1:4" x14ac:dyDescent="0.25">
      <c r="A271" s="114">
        <v>269</v>
      </c>
      <c r="D271" s="110">
        <v>44101</v>
      </c>
    </row>
    <row r="272" spans="1:4" x14ac:dyDescent="0.25">
      <c r="A272" s="114">
        <v>270</v>
      </c>
      <c r="D272" s="110">
        <v>44102</v>
      </c>
    </row>
    <row r="273" spans="1:4" x14ac:dyDescent="0.25">
      <c r="A273" s="114">
        <v>271</v>
      </c>
      <c r="D273" s="110">
        <v>44103</v>
      </c>
    </row>
    <row r="274" spans="1:4" x14ac:dyDescent="0.25">
      <c r="A274" s="114">
        <v>272</v>
      </c>
      <c r="D274" s="110">
        <v>44104</v>
      </c>
    </row>
    <row r="275" spans="1:4" x14ac:dyDescent="0.25">
      <c r="A275" s="114">
        <v>273</v>
      </c>
      <c r="D275" s="110">
        <v>44105</v>
      </c>
    </row>
    <row r="276" spans="1:4" x14ac:dyDescent="0.25">
      <c r="A276" s="114">
        <v>274</v>
      </c>
      <c r="D276" s="110">
        <v>44106</v>
      </c>
    </row>
    <row r="277" spans="1:4" x14ac:dyDescent="0.25">
      <c r="A277" s="114">
        <v>275</v>
      </c>
      <c r="D277" s="110">
        <v>44107</v>
      </c>
    </row>
    <row r="278" spans="1:4" x14ac:dyDescent="0.25">
      <c r="A278" s="114">
        <v>276</v>
      </c>
      <c r="D278" s="110">
        <v>44108</v>
      </c>
    </row>
    <row r="279" spans="1:4" x14ac:dyDescent="0.25">
      <c r="A279" s="114">
        <v>278</v>
      </c>
      <c r="D279" s="110">
        <v>44109</v>
      </c>
    </row>
    <row r="280" spans="1:4" x14ac:dyDescent="0.25">
      <c r="A280" s="114">
        <v>279</v>
      </c>
      <c r="D280" s="110">
        <v>44110</v>
      </c>
    </row>
    <row r="281" spans="1:4" x14ac:dyDescent="0.25">
      <c r="A281" s="114">
        <v>280</v>
      </c>
      <c r="D281" s="110">
        <v>44111</v>
      </c>
    </row>
    <row r="282" spans="1:4" x14ac:dyDescent="0.25">
      <c r="A282" s="114">
        <v>281</v>
      </c>
      <c r="D282" s="110">
        <v>44112</v>
      </c>
    </row>
    <row r="283" spans="1:4" x14ac:dyDescent="0.25">
      <c r="A283" s="114">
        <v>282</v>
      </c>
      <c r="D283" s="110">
        <v>44113</v>
      </c>
    </row>
    <row r="284" spans="1:4" x14ac:dyDescent="0.25">
      <c r="A284" s="114">
        <v>283</v>
      </c>
      <c r="D284" s="110">
        <v>44114</v>
      </c>
    </row>
    <row r="285" spans="1:4" x14ac:dyDescent="0.25">
      <c r="A285" s="114">
        <v>284</v>
      </c>
      <c r="D285" s="110">
        <v>44115</v>
      </c>
    </row>
    <row r="286" spans="1:4" x14ac:dyDescent="0.25">
      <c r="A286" s="114">
        <v>285</v>
      </c>
      <c r="D286" s="110">
        <v>44116</v>
      </c>
    </row>
    <row r="287" spans="1:4" x14ac:dyDescent="0.25">
      <c r="A287" s="114">
        <v>286</v>
      </c>
      <c r="D287" s="110">
        <v>44117</v>
      </c>
    </row>
    <row r="288" spans="1:4" x14ac:dyDescent="0.25">
      <c r="A288" s="114">
        <v>287</v>
      </c>
      <c r="D288" s="110">
        <v>44118</v>
      </c>
    </row>
    <row r="289" spans="1:4" x14ac:dyDescent="0.25">
      <c r="A289" s="114">
        <v>288</v>
      </c>
      <c r="D289" s="110">
        <v>44119</v>
      </c>
    </row>
    <row r="290" spans="1:4" x14ac:dyDescent="0.25">
      <c r="A290" s="114">
        <v>289</v>
      </c>
      <c r="D290" s="110">
        <v>44120</v>
      </c>
    </row>
    <row r="291" spans="1:4" x14ac:dyDescent="0.25">
      <c r="A291" s="114">
        <v>290</v>
      </c>
      <c r="D291" s="110">
        <v>44121</v>
      </c>
    </row>
    <row r="292" spans="1:4" x14ac:dyDescent="0.25">
      <c r="A292" s="114">
        <v>291</v>
      </c>
      <c r="D292" s="110">
        <v>44122</v>
      </c>
    </row>
    <row r="293" spans="1:4" x14ac:dyDescent="0.25">
      <c r="A293" s="114">
        <v>292</v>
      </c>
      <c r="D293" s="110">
        <v>44123</v>
      </c>
    </row>
    <row r="294" spans="1:4" x14ac:dyDescent="0.25">
      <c r="A294" s="114">
        <v>293</v>
      </c>
      <c r="D294" s="110">
        <v>44124</v>
      </c>
    </row>
    <row r="295" spans="1:4" x14ac:dyDescent="0.25">
      <c r="A295" s="114">
        <v>294</v>
      </c>
      <c r="D295" s="110">
        <v>44125</v>
      </c>
    </row>
    <row r="296" spans="1:4" x14ac:dyDescent="0.25">
      <c r="A296" s="114">
        <v>295</v>
      </c>
      <c r="D296" s="110">
        <v>44126</v>
      </c>
    </row>
    <row r="297" spans="1:4" x14ac:dyDescent="0.25">
      <c r="A297" s="114">
        <v>296</v>
      </c>
      <c r="D297" s="110">
        <v>44127</v>
      </c>
    </row>
    <row r="298" spans="1:4" x14ac:dyDescent="0.25">
      <c r="A298" s="114">
        <v>297</v>
      </c>
      <c r="D298" s="110">
        <v>44128</v>
      </c>
    </row>
    <row r="299" spans="1:4" x14ac:dyDescent="0.25">
      <c r="A299" s="114">
        <v>298</v>
      </c>
      <c r="D299" s="110">
        <v>44129</v>
      </c>
    </row>
    <row r="300" spans="1:4" x14ac:dyDescent="0.25">
      <c r="A300" s="114">
        <v>299</v>
      </c>
      <c r="D300" s="110">
        <v>44130</v>
      </c>
    </row>
    <row r="301" spans="1:4" x14ac:dyDescent="0.25">
      <c r="A301" s="114">
        <v>300</v>
      </c>
      <c r="D301" s="110">
        <v>44131</v>
      </c>
    </row>
    <row r="302" spans="1:4" x14ac:dyDescent="0.25">
      <c r="D302" s="110">
        <v>44132</v>
      </c>
    </row>
    <row r="303" spans="1:4" x14ac:dyDescent="0.25">
      <c r="D303" s="110">
        <v>44133</v>
      </c>
    </row>
    <row r="304" spans="1:4" x14ac:dyDescent="0.25">
      <c r="D304" s="110">
        <v>44134</v>
      </c>
    </row>
    <row r="305" spans="4:4" x14ac:dyDescent="0.25">
      <c r="D305" s="110">
        <v>44135</v>
      </c>
    </row>
    <row r="306" spans="4:4" x14ac:dyDescent="0.25">
      <c r="D306" s="110">
        <v>44136</v>
      </c>
    </row>
    <row r="307" spans="4:4" x14ac:dyDescent="0.25">
      <c r="D307" s="110">
        <v>44137</v>
      </c>
    </row>
    <row r="308" spans="4:4" x14ac:dyDescent="0.25">
      <c r="D308" s="110">
        <v>44138</v>
      </c>
    </row>
    <row r="309" spans="4:4" x14ac:dyDescent="0.25">
      <c r="D309" s="110">
        <v>44139</v>
      </c>
    </row>
    <row r="310" spans="4:4" x14ac:dyDescent="0.25">
      <c r="D310" s="110">
        <v>44140</v>
      </c>
    </row>
    <row r="311" spans="4:4" x14ac:dyDescent="0.25">
      <c r="D311" s="110">
        <v>44141</v>
      </c>
    </row>
    <row r="312" spans="4:4" x14ac:dyDescent="0.25">
      <c r="D312" s="110">
        <v>44142</v>
      </c>
    </row>
    <row r="313" spans="4:4" x14ac:dyDescent="0.25">
      <c r="D313" s="110">
        <v>44143</v>
      </c>
    </row>
    <row r="314" spans="4:4" x14ac:dyDescent="0.25">
      <c r="D314" s="110">
        <v>44144</v>
      </c>
    </row>
    <row r="315" spans="4:4" x14ac:dyDescent="0.25">
      <c r="D315" s="110">
        <v>44145</v>
      </c>
    </row>
    <row r="316" spans="4:4" x14ac:dyDescent="0.25">
      <c r="D316" s="110">
        <v>44146</v>
      </c>
    </row>
    <row r="317" spans="4:4" x14ac:dyDescent="0.25">
      <c r="D317" s="110">
        <v>44147</v>
      </c>
    </row>
    <row r="318" spans="4:4" x14ac:dyDescent="0.25">
      <c r="D318" s="110">
        <v>44148</v>
      </c>
    </row>
    <row r="319" spans="4:4" x14ac:dyDescent="0.25">
      <c r="D319" s="110">
        <v>44149</v>
      </c>
    </row>
    <row r="320" spans="4:4" x14ac:dyDescent="0.25">
      <c r="D320" s="110">
        <v>44150</v>
      </c>
    </row>
    <row r="321" spans="4:4" x14ac:dyDescent="0.25">
      <c r="D321" s="110">
        <v>44151</v>
      </c>
    </row>
    <row r="322" spans="4:4" x14ac:dyDescent="0.25">
      <c r="D322" s="110">
        <v>44152</v>
      </c>
    </row>
    <row r="323" spans="4:4" x14ac:dyDescent="0.25">
      <c r="D323" s="110">
        <v>44153</v>
      </c>
    </row>
    <row r="324" spans="4:4" x14ac:dyDescent="0.25">
      <c r="D324" s="110">
        <v>44154</v>
      </c>
    </row>
    <row r="325" spans="4:4" x14ac:dyDescent="0.25">
      <c r="D325" s="110">
        <v>44155</v>
      </c>
    </row>
    <row r="326" spans="4:4" x14ac:dyDescent="0.25">
      <c r="D326" s="110">
        <v>44156</v>
      </c>
    </row>
    <row r="327" spans="4:4" x14ac:dyDescent="0.25">
      <c r="D327" s="110">
        <v>44157</v>
      </c>
    </row>
    <row r="328" spans="4:4" x14ac:dyDescent="0.25">
      <c r="D328" s="110">
        <v>44158</v>
      </c>
    </row>
    <row r="329" spans="4:4" x14ac:dyDescent="0.25">
      <c r="D329" s="110">
        <v>44159</v>
      </c>
    </row>
    <row r="330" spans="4:4" x14ac:dyDescent="0.25">
      <c r="D330" s="110">
        <v>44160</v>
      </c>
    </row>
    <row r="331" spans="4:4" x14ac:dyDescent="0.25">
      <c r="D331" s="110">
        <v>44161</v>
      </c>
    </row>
    <row r="332" spans="4:4" x14ac:dyDescent="0.25">
      <c r="D332" s="110">
        <v>44162</v>
      </c>
    </row>
    <row r="333" spans="4:4" x14ac:dyDescent="0.25">
      <c r="D333" s="110">
        <v>44163</v>
      </c>
    </row>
    <row r="334" spans="4:4" x14ac:dyDescent="0.25">
      <c r="D334" s="110">
        <v>44164</v>
      </c>
    </row>
    <row r="335" spans="4:4" x14ac:dyDescent="0.25">
      <c r="D335" s="110">
        <v>44165</v>
      </c>
    </row>
    <row r="336" spans="4:4" x14ac:dyDescent="0.25">
      <c r="D336" s="110">
        <v>44166</v>
      </c>
    </row>
    <row r="337" spans="4:4" x14ac:dyDescent="0.25">
      <c r="D337" s="110">
        <v>44167</v>
      </c>
    </row>
    <row r="338" spans="4:4" x14ac:dyDescent="0.25">
      <c r="D338" s="110">
        <v>44168</v>
      </c>
    </row>
    <row r="339" spans="4:4" x14ac:dyDescent="0.25">
      <c r="D339" s="110">
        <v>44169</v>
      </c>
    </row>
    <row r="340" spans="4:4" x14ac:dyDescent="0.25">
      <c r="D340" s="110">
        <v>44170</v>
      </c>
    </row>
    <row r="341" spans="4:4" x14ac:dyDescent="0.25">
      <c r="D341" s="110">
        <v>44171</v>
      </c>
    </row>
    <row r="342" spans="4:4" x14ac:dyDescent="0.25">
      <c r="D342" s="110">
        <v>44172</v>
      </c>
    </row>
    <row r="343" spans="4:4" x14ac:dyDescent="0.25">
      <c r="D343" s="110">
        <v>44173</v>
      </c>
    </row>
    <row r="344" spans="4:4" x14ac:dyDescent="0.25">
      <c r="D344" s="110">
        <v>44174</v>
      </c>
    </row>
    <row r="345" spans="4:4" x14ac:dyDescent="0.25">
      <c r="D345" s="110">
        <v>44175</v>
      </c>
    </row>
    <row r="346" spans="4:4" x14ac:dyDescent="0.25">
      <c r="D346" s="110">
        <v>44176</v>
      </c>
    </row>
    <row r="347" spans="4:4" x14ac:dyDescent="0.25">
      <c r="D347" s="110">
        <v>44177</v>
      </c>
    </row>
    <row r="348" spans="4:4" x14ac:dyDescent="0.25">
      <c r="D348" s="110">
        <v>44178</v>
      </c>
    </row>
    <row r="349" spans="4:4" x14ac:dyDescent="0.25">
      <c r="D349" s="110">
        <v>44179</v>
      </c>
    </row>
    <row r="350" spans="4:4" x14ac:dyDescent="0.25">
      <c r="D350" s="110">
        <v>44180</v>
      </c>
    </row>
    <row r="351" spans="4:4" x14ac:dyDescent="0.25">
      <c r="D351" s="110">
        <v>44181</v>
      </c>
    </row>
    <row r="352" spans="4:4" x14ac:dyDescent="0.25">
      <c r="D352" s="110">
        <v>44182</v>
      </c>
    </row>
    <row r="353" spans="4:4" x14ac:dyDescent="0.25">
      <c r="D353" s="110">
        <v>44183</v>
      </c>
    </row>
    <row r="354" spans="4:4" x14ac:dyDescent="0.25">
      <c r="D354" s="110">
        <v>44184</v>
      </c>
    </row>
    <row r="355" spans="4:4" x14ac:dyDescent="0.25">
      <c r="D355" s="110">
        <v>44185</v>
      </c>
    </row>
    <row r="356" spans="4:4" x14ac:dyDescent="0.25">
      <c r="D356" s="110">
        <v>44186</v>
      </c>
    </row>
    <row r="357" spans="4:4" x14ac:dyDescent="0.25">
      <c r="D357" s="110">
        <v>44187</v>
      </c>
    </row>
    <row r="358" spans="4:4" x14ac:dyDescent="0.25">
      <c r="D358" s="110">
        <v>44188</v>
      </c>
    </row>
    <row r="359" spans="4:4" x14ac:dyDescent="0.25">
      <c r="D359" s="110">
        <v>44189</v>
      </c>
    </row>
    <row r="360" spans="4:4" x14ac:dyDescent="0.25">
      <c r="D360" s="110">
        <v>44190</v>
      </c>
    </row>
    <row r="361" spans="4:4" x14ac:dyDescent="0.25">
      <c r="D361" s="110">
        <v>44191</v>
      </c>
    </row>
    <row r="362" spans="4:4" x14ac:dyDescent="0.25">
      <c r="D362" s="110">
        <v>44192</v>
      </c>
    </row>
    <row r="363" spans="4:4" x14ac:dyDescent="0.25">
      <c r="D363" s="110">
        <v>44193</v>
      </c>
    </row>
    <row r="364" spans="4:4" x14ac:dyDescent="0.25">
      <c r="D364" s="110">
        <v>44194</v>
      </c>
    </row>
    <row r="365" spans="4:4" x14ac:dyDescent="0.25">
      <c r="D365" s="110">
        <v>44195</v>
      </c>
    </row>
    <row r="366" spans="4:4" x14ac:dyDescent="0.25">
      <c r="D366" s="110">
        <v>44196</v>
      </c>
    </row>
  </sheetData>
  <phoneticPr fontId="2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RETAIL-GIFT-TH</vt:lpstr>
      <vt:lpstr>LIST-DO NOT TOUCH</vt:lpstr>
      <vt:lpstr>'RETAIL-GIFT-TH'!Print_Area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D. Miller</dc:creator>
  <cp:lastModifiedBy>mtorres</cp:lastModifiedBy>
  <cp:lastPrinted>2020-01-23T17:24:38Z</cp:lastPrinted>
  <dcterms:created xsi:type="dcterms:W3CDTF">2019-11-12T13:39:59Z</dcterms:created>
  <dcterms:modified xsi:type="dcterms:W3CDTF">2020-03-20T17:12:33Z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